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ухгалтерия\Ирина\2024\2024\БФО\Для сайта\9 мес\"/>
    </mc:Choice>
  </mc:AlternateContent>
  <bookViews>
    <workbookView xWindow="0" yWindow="0" windowWidth="28800" windowHeight="12030"/>
  </bookViews>
  <sheets>
    <sheet name="Отчет титульная страница" sheetId="1" r:id="rId1"/>
    <sheet name="32.1 Информация о доходах за в" sheetId="2" r:id="rId2"/>
    <sheet name="34.1 Процентные доходы." sheetId="4" r:id="rId3"/>
    <sheet name="37.1 Анализ изменений резерва " sheetId="7" r:id="rId4"/>
    <sheet name="39.1 Доходы за вычетом расходо" sheetId="10" r:id="rId5"/>
    <sheet name="41.1 Выручка от оказания услуг" sheetId="12" r:id="rId6"/>
    <sheet name="42.1 Расходы на персонал" sheetId="13" r:id="rId7"/>
    <sheet name="43.1 Прямые операционные расхо" sheetId="15" r:id="rId8"/>
    <sheet name="44.1 Процентные расходы." sheetId="16" r:id="rId9"/>
    <sheet name="45.1 Информация о доходах за в" sheetId="17" r:id="rId10"/>
    <sheet name="46.1 Общие и административные " sheetId="18" r:id="rId11"/>
    <sheet name="47.1 Отчет прочие операционные" sheetId="19" r:id="rId12"/>
    <sheet name="47.2 Прочие расходы" sheetId="20" r:id="rId13"/>
    <sheet name="47.1.1 Отчет информация по дог" sheetId="21" r:id="rId14"/>
    <sheet name="47.1.2 Отчет активы и обязател" sheetId="22" r:id="rId15"/>
    <sheet name="47.1.3 Отчет потоки денежных с" sheetId="23" r:id="rId16"/>
    <sheet name="47.1.4 Отчет информация по дог" sheetId="24" r:id="rId17"/>
    <sheet name="47.1.6 Отчет минимальные суммы" sheetId="26" r:id="rId18"/>
    <sheet name="48.1" sheetId="37" r:id="rId19"/>
    <sheet name="48.2 Сопоставление теоретическ" sheetId="28" r:id="rId20"/>
    <sheet name="Таблица 48.4" sheetId="30" r:id="rId21"/>
  </sheets>
  <calcPr calcId="162913" refMode="R1C1"/>
</workbook>
</file>

<file path=xl/calcChain.xml><?xml version="1.0" encoding="utf-8"?>
<calcChain xmlns="http://schemas.openxmlformats.org/spreadsheetml/2006/main">
  <c r="C47" i="30" l="1"/>
  <c r="D46" i="30"/>
  <c r="D45" i="30"/>
  <c r="D44" i="30"/>
  <c r="E43" i="30"/>
  <c r="E47" i="30" s="1"/>
  <c r="D43" i="30"/>
  <c r="D47" i="30" s="1"/>
  <c r="C39" i="30"/>
  <c r="C41" i="30" s="1"/>
  <c r="C48" i="30" s="1"/>
  <c r="C49" i="30" s="1"/>
  <c r="D38" i="30"/>
  <c r="D37" i="30"/>
  <c r="D36" i="30"/>
  <c r="D35" i="30"/>
  <c r="D34" i="30"/>
  <c r="D33" i="30"/>
  <c r="D32" i="30"/>
  <c r="E31" i="30"/>
  <c r="D31" i="30" s="1"/>
  <c r="D39" i="30" s="1"/>
  <c r="D41" i="30" s="1"/>
  <c r="E24" i="30"/>
  <c r="C24" i="30"/>
  <c r="D23" i="30"/>
  <c r="D22" i="30"/>
  <c r="D21" i="30"/>
  <c r="D20" i="30"/>
  <c r="D19" i="30"/>
  <c r="D24" i="30" s="1"/>
  <c r="C17" i="30"/>
  <c r="C25" i="30" s="1"/>
  <c r="C26" i="30" s="1"/>
  <c r="C15" i="30"/>
  <c r="D14" i="30"/>
  <c r="D13" i="30"/>
  <c r="D12" i="30"/>
  <c r="D11" i="30"/>
  <c r="D10" i="30"/>
  <c r="D9" i="30"/>
  <c r="D8" i="30"/>
  <c r="E7" i="30"/>
  <c r="E15" i="30" s="1"/>
  <c r="E17" i="30" s="1"/>
  <c r="E25" i="30" s="1"/>
  <c r="E26" i="30" s="1"/>
  <c r="D7" i="30"/>
  <c r="D15" i="30" s="1"/>
  <c r="D17" i="30" s="1"/>
  <c r="D25" i="30" l="1"/>
  <c r="D26" i="30" s="1"/>
  <c r="D48" i="30"/>
  <c r="D49" i="30" s="1"/>
  <c r="E39" i="30"/>
  <c r="E41" i="30" s="1"/>
  <c r="E48" i="30" s="1"/>
  <c r="E49" i="30" s="1"/>
  <c r="C5" i="23" l="1"/>
</calcChain>
</file>

<file path=xl/sharedStrings.xml><?xml version="1.0" encoding="utf-8"?>
<sst xmlns="http://schemas.openxmlformats.org/spreadsheetml/2006/main" count="846" uniqueCount="282">
  <si>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</si>
  <si>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</si>
  <si>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</si>
  <si>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</si>
  <si>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</si>
  <si>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регистрационный номер</t>
  </si>
  <si>
    <t>40298000000</t>
  </si>
  <si>
    <t>35493246</t>
  </si>
  <si>
    <t>1027807976680</t>
  </si>
  <si>
    <t>ОТЧЕТ О ФИНАНСОВЫХ РЕЗУЛЬТАТАХ НЕКРЕДИТНОЙ ФИНАНСОВОЙ ОРГАНИЗАЦИИ</t>
  </si>
  <si>
    <t>за</t>
  </si>
  <si>
    <t>За 9 месяцев 2024 г.</t>
  </si>
  <si>
    <t>г.</t>
  </si>
  <si>
    <t>Акционерное общество "ИНВЕСТИЦИОННАЯ КОМПАНИЯ "ЛЕНМОНТАЖСТРОЙ" (АО "ИНВЕСТИЦИОННАЯ КОМПАНИЯ ЛМС")</t>
  </si>
  <si>
    <t>(полное фирменное и сокращенное фирменное наименования)</t>
  </si>
  <si>
    <t>Почтовый адрес</t>
  </si>
  <si>
    <t>191181, Санкт-Петербург г, наб. Реки Мойки, д. 11, литер А, помещ. 21-Н</t>
  </si>
  <si>
    <t>Код формы по ОКУД: 0420003</t>
  </si>
  <si>
    <t>Годовая (квартальная)</t>
  </si>
  <si>
    <t>Номер строки</t>
  </si>
  <si>
    <t>Наименование показателя</t>
  </si>
  <si>
    <t>Примечания к строкам</t>
  </si>
  <si>
    <t>За 9 месяцев 2023 г.</t>
  </si>
  <si>
    <t>За Последний Квартал Текущего Периода</t>
  </si>
  <si>
    <t>За Последний Квартал Предыдущего Периода</t>
  </si>
  <si>
    <t>1</t>
  </si>
  <si>
    <t>2</t>
  </si>
  <si>
    <t>3</t>
  </si>
  <si>
    <t>4</t>
  </si>
  <si>
    <t>5</t>
  </si>
  <si>
    <t>6</t>
  </si>
  <si>
    <t>7</t>
  </si>
  <si>
    <t>Раздел I. Прибыли и убытки</t>
  </si>
  <si>
    <t>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</si>
  <si>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</si>
  <si>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32</t>
  </si>
  <si>
    <t>0</t>
  </si>
  <si>
    <t>процентные доходы</t>
  </si>
  <si>
    <t>34</t>
  </si>
  <si>
    <t>дивиденды и доходы за вычетом расходов (расходы за вычетом доходов) от участия</t>
  </si>
  <si>
    <t>35</t>
  </si>
  <si>
    <t>8</t>
  </si>
  <si>
    <t>9</t>
  </si>
  <si>
    <t>10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</si>
  <si>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</si>
  <si>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37</t>
  </si>
  <si>
    <t>11</t>
  </si>
  <si>
    <t>12</t>
  </si>
  <si>
    <t>13</t>
  </si>
  <si>
    <t>доходы за вычетом расходов (расходы за вычетом доходов) от операций с иностранной валютой</t>
  </si>
  <si>
    <t>39</t>
  </si>
  <si>
    <t>14</t>
  </si>
  <si>
    <t>15</t>
  </si>
  <si>
    <t>Выручка от оказания услуг и комиссионные доходы</t>
  </si>
  <si>
    <t>41</t>
  </si>
  <si>
    <t>16</t>
  </si>
  <si>
    <t>Расходы на персонал</t>
  </si>
  <si>
    <t>42</t>
  </si>
  <si>
    <t>17</t>
  </si>
  <si>
    <t>Прямые операционные расходы</t>
  </si>
  <si>
    <t>43</t>
  </si>
  <si>
    <t>18</t>
  </si>
  <si>
    <t>Процентные расходы</t>
  </si>
  <si>
    <t>44</t>
  </si>
  <si>
    <t>19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</si>
  <si>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</si>
  <si>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45</t>
  </si>
  <si>
    <t>20</t>
  </si>
  <si>
    <t>Общие и административные расходы</t>
  </si>
  <si>
    <t>46</t>
  </si>
  <si>
    <t>22</t>
  </si>
  <si>
    <t>Прочие  доходы</t>
  </si>
  <si>
    <t>47</t>
  </si>
  <si>
    <t>23</t>
  </si>
  <si>
    <t>Прочие расходы</t>
  </si>
  <si>
    <t>24</t>
  </si>
  <si>
    <t>Прибыль (убыток) до налогообложения</t>
  </si>
  <si>
    <t>25</t>
  </si>
  <si>
    <t>Доход (расход) по налогу на прибыль, в том числе:</t>
  </si>
  <si>
    <t>48</t>
  </si>
  <si>
    <t>26</t>
  </si>
  <si>
    <t>доход (расход) по текущему налогу на прибыль</t>
  </si>
  <si>
    <t>27</t>
  </si>
  <si>
    <t>доход (расход) по отложенному налогу на прибыль</t>
  </si>
  <si>
    <t>28</t>
  </si>
  <si>
    <t>29</t>
  </si>
  <si>
    <t>Прибыль (убыток) после налогообложения</t>
  </si>
  <si>
    <t>Раздел II. Прочий совокупный доход</t>
  </si>
  <si>
    <t>56</t>
  </si>
  <si>
    <t>67</t>
  </si>
  <si>
    <t>Итого прочий совокупный доход (расход) за отчетный период</t>
  </si>
  <si>
    <t>68</t>
  </si>
  <si>
    <t>Итого совокупный доход (расход) за отчетный период</t>
  </si>
  <si>
    <t>Генеральный директор</t>
  </si>
  <si>
    <t>Ильин Анатолий Юрьевич</t>
  </si>
  <si>
    <t>(должность руководителя)</t>
  </si>
  <si>
    <t>(подпись)</t>
  </si>
  <si>
    <t>(инициалы, фамилия)</t>
  </si>
  <si>
    <t>Информация о доходах за вычетом расходов (расходах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</si>
  <si>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Таблица 32.1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</si>
  <si>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</si>
  <si>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</si>
  <si>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</si>
  <si>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Итого</t>
  </si>
  <si>
    <t>Финансовые активы,
в том числе:</t>
  </si>
  <si>
    <t>ценные бумаги, удерживаемые для торговли</t>
  </si>
  <si>
    <t>Процентные доходы</t>
  </si>
  <si>
    <t>Таблица 34.1</t>
  </si>
  <si>
    <t>По необесцененным финансовым активам,
в том числе:</t>
  </si>
  <si>
    <t>по финансовым активам, оцениваемым по амортизированной стоимости: выданным займам и прочим размещенным средствам</t>
  </si>
  <si>
    <t>по дебиторской задолженности по финансовой аренде</t>
  </si>
  <si>
    <t>прочее</t>
  </si>
  <si>
    <t>Анализ изменений оценочного резерва под ожидаемые кредитные
убытки по финансовым активам, оцениваемым
по амортизированной стоимости</t>
  </si>
  <si>
    <t>Таблица 37.1</t>
  </si>
  <si>
    <t>Средства в кредитных организациях и банках-нерезидентах</t>
  </si>
  <si>
    <t>Займы выданные и прочие размещенные средства</t>
  </si>
  <si>
    <t>Дебиторская задолженность</t>
  </si>
  <si>
    <t>Отчисления в оценочный резерв (восстановление оценочного резерва) под ожидаемые кредитные убытки</t>
  </si>
  <si>
    <t>Средства, списанные как безнадежные</t>
  </si>
  <si>
    <t>Прочее</t>
  </si>
  <si>
    <t>Доходы за вычетом расходов (расходы за вычетом доходов) от операций с иностранной валютой</t>
  </si>
  <si>
    <t>Таблица 39.1</t>
  </si>
  <si>
    <t>Доходы за вычетом расходов (расходы за вычетом доходов) от операций купли-продажи иностранной валюты</t>
  </si>
  <si>
    <t>Доходы за вычетом расходов (расходы за вычетом доходов) от переоценки средств в иностранной валюте</t>
  </si>
  <si>
    <t>Таблица 41.1</t>
  </si>
  <si>
    <t>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</si>
  <si>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</si>
  <si>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Раздел V. Комиссионные доходы от брокерской деятельности</t>
  </si>
  <si>
    <t>Комиссионные доходы от клиентских операций на фондовом рынке</t>
  </si>
  <si>
    <t>Раздел VI. Выручка по другим видам деятельности</t>
  </si>
  <si>
    <t>Выручка от оказания услуг по доверительному управлению</t>
  </si>
  <si>
    <t>Всего</t>
  </si>
  <si>
    <t>Таблица 42.1</t>
  </si>
  <si>
    <t>Расходы по оплате труда</t>
  </si>
  <si>
    <t>Налоги и отчисления по заработной плате и прочим выплатам персоналу</t>
  </si>
  <si>
    <t>Расходы по прочим долгосрочным вознаграждениям</t>
  </si>
  <si>
    <t>30.09.2024</t>
  </si>
  <si>
    <t>01.01.2024</t>
  </si>
  <si>
    <t>г.:</t>
  </si>
  <si>
    <t>Таблица 43.1</t>
  </si>
  <si>
    <t>Расходы на услуги депозитариев и регистраторов</t>
  </si>
  <si>
    <t>Расходы на технические услуги</t>
  </si>
  <si>
    <t>Таблица 44.1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</si>
  <si>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</si>
  <si>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обязательствам по аренде</t>
  </si>
  <si>
    <t>Прочие процентные расходы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</si>
  <si>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</si>
  <si>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Таблица 45.1</t>
  </si>
  <si>
    <t>Доходы (расходы) от операций</t>
  </si>
  <si>
    <t>Кредит, полученный в порядке расчетов по расчетному счету (овердрафт)</t>
  </si>
  <si>
    <t>Прочие привлеченные средства, кроме кредита, полученного в порядке расчетов по расчетному счету (овердрафт)</t>
  </si>
  <si>
    <t>Таблица 46.1</t>
  </si>
  <si>
    <t>Амортизация основных средств</t>
  </si>
  <si>
    <t>Амортизация программного обеспечения и прочих нематериальных активов</t>
  </si>
  <si>
    <t>Расходы на профессиональные услуги (охрана, связь и другие)</t>
  </si>
  <si>
    <t>Расходы на рекламу и маркетинг</t>
  </si>
  <si>
    <t>Расходы на юридические и консультационные услуги</t>
  </si>
  <si>
    <t>Штрафы, пени</t>
  </si>
  <si>
    <t>Расходы на услуги кредитных организаций и банков-нерезидентов</t>
  </si>
  <si>
    <t>Расходы по уплате налогов, за исключением налога на прибыль</t>
  </si>
  <si>
    <t>Прочие административные расходы</t>
  </si>
  <si>
    <t>46.1.1. Прямые операционные расходы по инвестиционному имуществу, которое приносит арендный доход, составили</t>
  </si>
  <si>
    <t>года</t>
  </si>
  <si>
    <t>тысяч рублей (за</t>
  </si>
  <si>
    <t>31.12.2023</t>
  </si>
  <si>
    <t>года:</t>
  </si>
  <si>
    <t>тысяч рублей) и включали затраты, связанные с коммунальными услугами, а также затраты</t>
  </si>
  <si>
    <t>на содержание персонала. Прямые операционные расходы по инвестиционному имуществу, которое не приносило арендного</t>
  </si>
  <si>
    <t>Прочие доходы</t>
  </si>
  <si>
    <t>Таблица 47.1</t>
  </si>
  <si>
    <t>Доходы от сдачи имущества в аренду, кроме аренды инвестиционного имущества</t>
  </si>
  <si>
    <t>Доходы от восстановления (уменьшения) сумм резервов под обесценение по прочим активам</t>
  </si>
  <si>
    <t>Доходы от списания кредиторской задолженности</t>
  </si>
  <si>
    <t>Доходы от списания прочих обязательств и восстановления резервов - оценочных обязательств</t>
  </si>
  <si>
    <t>Доходы от операций с основными средствами, нематериальными активами и капитальными вложениями в объекты основных средств и нематериальных активов</t>
  </si>
  <si>
    <t>Неустойки (штрафы, пени), поступления в возмещение убытков</t>
  </si>
  <si>
    <t>Доходы от операций с полученными кредитами, привлеченными средствами, выпущенными долговыми ценными бумагами и цифровыми финансовыми активами, оцениваемыми по амортизированной стоимости</t>
  </si>
  <si>
    <t>Таблица 47.2</t>
  </si>
  <si>
    <t>Расходы (кроме процентных) по операциям с полученными кредитами, привлеченными средствами, выпущенными долговыми ценными бумагами и цифровыми финансовыми активами, оцениваемыми по амортизированной стоимости</t>
  </si>
  <si>
    <t>Расходы на списание безнадежной дебиторской задолженности</t>
  </si>
  <si>
    <t>Расходы по созданию резервов под обесценение по прочим активам</t>
  </si>
  <si>
    <t>Расходы на благотворительность, осуществление спортивных мероприятий, отдыха, мероприятий культурно-просветительского характера</t>
  </si>
  <si>
    <t>Информация по договорам аренды, по условиям которых
некредитная финансовая организация является арендатором</t>
  </si>
  <si>
    <t>Таблица 47.1.1</t>
  </si>
  <si>
    <t>Требования к раскрытию информации</t>
  </si>
  <si>
    <t>Описание</t>
  </si>
  <si>
    <t>Характер арендной деятельности арендатора</t>
  </si>
  <si>
    <t>Аренда офиса по адресу: Санкт-Петербург, Наб. Реки Мойки, д. 11,  Аренда помещения по адресу: Санкт-Петербург, ул. Галерная, д.34</t>
  </si>
  <si>
    <t>Будущие денежные потоки, которым потенциально подвержен арендатор, не отражаемые при оценке обязательств по аренде</t>
  </si>
  <si>
    <t>Коммунальные расходы по арендуемым помещениям.</t>
  </si>
  <si>
    <t>Ограничения или особые условия, связанные с договорами аренды</t>
  </si>
  <si>
    <t>нет</t>
  </si>
  <si>
    <t>Операции продажи с обратной арендой</t>
  </si>
  <si>
    <t>не применимо</t>
  </si>
  <si>
    <t>Сумма договорных обязательств по договорам краткосрочной аренды, если портфель краткосрочных договоров аренды, по которому у арендатора есть договорные обязательства на конец отчетного периода, отличается от портфеля краткосрочных договоров аренды, к которому относится расход по краткосрочным договорам аренды</t>
  </si>
  <si>
    <t>Затраты арендатора, связанные с произведенными улучшениями предмета аренды, и порядок их компенсации</t>
  </si>
  <si>
    <t xml:space="preserve">    Затраты арендатора, понесенные в связи с поступлением предмета аренды и приведением его в состояние, пригодное для использования в запланированных целях</t>
  </si>
  <si>
    <t>Информация о пересмотре фактической стоимости активов в форме права пользования и обязательства по аренде</t>
  </si>
  <si>
    <t>Основание и порядок расчета процентной ставки по договору аренды</t>
  </si>
  <si>
    <t>Согласно УП применяется средневзвешенная процентная ставка по кредитам, предоставленным кредитными организациями нефинансовым организациям в рублях на дату принятия к учету  актива в форме права пользования</t>
  </si>
  <si>
    <t>Допущения, использованные при определении переменных арендных платежей</t>
  </si>
  <si>
    <t>Активы и обязательства по договорам аренды,
в соответствии с условиями которых некредитная финансовая
организация является арендатором</t>
  </si>
  <si>
    <t>Таблица 47.1.2</t>
  </si>
  <si>
    <t>Статья бухгалтерского баланса</t>
  </si>
  <si>
    <t>Примечание</t>
  </si>
  <si>
    <t>Балансовая стоимость</t>
  </si>
  <si>
    <t>На 30.09.2024</t>
  </si>
  <si>
    <t>На 31.12.2023</t>
  </si>
  <si>
    <t>Основные средства и капитальные вложения в них</t>
  </si>
  <si>
    <t>Финансовые обязательства, оцениваемые по амортизированной стоимости: кредиты, займы и прочие привлеченные средства</t>
  </si>
  <si>
    <t>Потоки денежных средств по договорам аренды,
в соответствии с условиями которых некредитная финансовая
организация является арендатором</t>
  </si>
  <si>
    <t>Таблица 47.1.3</t>
  </si>
  <si>
    <t>Денежные потоки от операционной деятельности, в том числе:</t>
  </si>
  <si>
    <t>проценты уплаченные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</si>
  <si>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</si>
  <si>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</si>
  <si>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</si>
  <si>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Итого отток денежных средств</t>
  </si>
  <si>
    <t>Информация по договорам аренды, по условиям которых
некредитная финансовая организация является арендодателем</t>
  </si>
  <si>
    <t>Таблица 47.1.4</t>
  </si>
  <si>
    <t>Характер арендной деятельности арендодателя</t>
  </si>
  <si>
    <t>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</si>
  <si>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</si>
  <si>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Затраты арендодателя, связанные с произведенными улучшениями предмета аренды, и порядок их компенсации</t>
  </si>
  <si>
    <t>Потенциальные денежные потоки, обусловленные гарантиями выкупа предмета аренды по окончании срока аренды</t>
  </si>
  <si>
    <t>Порядок расчета негарантированной ликвидационной стоимости предмета аренды</t>
  </si>
  <si>
    <t>Минимальные суммы будущих арендных платежей, получаемых
по операционной аренде, не подлежащей отмене, в случаях,
когда некредитная финансовая организация
является арендодателем</t>
  </si>
  <si>
    <t>Таблица 47.1.6</t>
  </si>
  <si>
    <t>Менее 1 года</t>
  </si>
  <si>
    <t>Расход (доход) по налогу на прибыль, отраженный в составе прибыли (убытка) в разрезе компонентов</t>
  </si>
  <si>
    <t>Таблица 48.1</t>
  </si>
  <si>
    <t>Текущие расходы (доходы) по налогу на прибыль</t>
  </si>
  <si>
    <t>Налог на прибыль, уплаченный (возмещенный) за предыдущие отчетные периоды</t>
  </si>
  <si>
    <t>Изменение отложенного налогового обязательства (актива)</t>
  </si>
  <si>
    <t>Итого, в том числе:</t>
  </si>
  <si>
    <t>расход (доход) по отложенному налогу на прибыль, отраженный в составе прочего совокупного дохода</t>
  </si>
  <si>
    <t>расходы (доходы) по налогу на прибыль</t>
  </si>
  <si>
    <t>Текущая ставка налога на прибыль, применимая к большей части прибыли, в</t>
  </si>
  <si>
    <t>году составляет</t>
  </si>
  <si>
    <t>процентов (в</t>
  </si>
  <si>
    <t>процентов ).</t>
  </si>
  <si>
    <t>Сопоставление теоретического расхода по налогу на прибыль с фактическим расходом по налогу на прибыль</t>
  </si>
  <si>
    <t>Таблица 48.2</t>
  </si>
  <si>
    <t>Поправки на доходы или расходы, не принимаемые к налогообложению в соответствии с национальной системой налогового учета:</t>
  </si>
  <si>
    <t>доходы, не принимаемые к налогообложению</t>
  </si>
  <si>
    <t>расходы, не принимаемые к налогообложению</t>
  </si>
  <si>
    <t>Расходы (доходы) по налогу на прибыль</t>
  </si>
  <si>
    <t>Налоговое воздействие временных разниц и отложенного налогового убытка</t>
  </si>
  <si>
    <t>Таблица 48.4</t>
  </si>
  <si>
    <t>Отражено в составе прибыли или убытка</t>
  </si>
  <si>
    <t>Раздел I. Налоговое воздействие временных разниц, уменьшающих налогооблагаемую базу и отложенного налогового убытка</t>
  </si>
  <si>
    <t>Денежные средства</t>
  </si>
  <si>
    <t>Фин.обязательства по СС</t>
  </si>
  <si>
    <t>Займы предоставленные</t>
  </si>
  <si>
    <t>Прочие обязательства</t>
  </si>
  <si>
    <t>Кредиторская задолженность</t>
  </si>
  <si>
    <t>Прочие активы</t>
  </si>
  <si>
    <t xml:space="preserve"> Арендные обязательства</t>
  </si>
  <si>
    <t>Общая сумма отложенного налогового актива</t>
  </si>
  <si>
    <t>Отложенный налоговый актив по налоговому убытку, перенесенному на будущие периоды</t>
  </si>
  <si>
    <t>Отложенный налоговый актив до зачета с отложенными налоговыми обязательствами</t>
  </si>
  <si>
    <t>Раздел II. Налоговое воздействие временных разниц, увеличивающих налогооблагаемую базу</t>
  </si>
  <si>
    <t>Основные средства</t>
  </si>
  <si>
    <t>Финансовые вложения</t>
  </si>
  <si>
    <t>Нематериальные активы</t>
  </si>
  <si>
    <t>Активы (активы выбывающих групп), классифицированные как предназначенные для продажи</t>
  </si>
  <si>
    <t>Общая сумма отложенного налогового обязательства</t>
  </si>
  <si>
    <t>Чистый отложенный налоговый актив (обязательство)</t>
  </si>
  <si>
    <t>Признанный отложенный налоговый актив (обязательство)</t>
  </si>
  <si>
    <t>21 октября 2024г</t>
  </si>
  <si>
    <t>тыс. руб</t>
  </si>
  <si>
    <t>Оценочный резерв под ожидаемые кредитные убытки на 01.01. 2024 г.</t>
  </si>
  <si>
    <t>Оценочный резерв под ожидаемые кредитные убытки на 30.09.2024</t>
  </si>
  <si>
    <t>Оценочный резерв под ожидаемые кредитные убытки на 01.01.2023</t>
  </si>
  <si>
    <t>Оценочный резерв под ожидаемые кредитные убытки на 30.09.2023</t>
  </si>
  <si>
    <t>Субаренда помещения по адресу: Санкт-Петербург, Наб.Реки Мойки, д.11. (операционная аренда)</t>
  </si>
  <si>
    <t>Теоретические расходы (доходы) по налогу на прибыль по соответствующей базовой ставке (2024год: 20%; 2023 год: 20%)</t>
  </si>
  <si>
    <t>(тыс.руб.)</t>
  </si>
  <si>
    <t>на 30.09.24</t>
  </si>
  <si>
    <t>-</t>
  </si>
  <si>
    <t>на 30.09.23</t>
  </si>
  <si>
    <t>на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</si>
</sst>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0,"/>
    <numFmt numFmtId="166" formatCode="[=0]&quot;&quot;;General"/>
  </numFmts>
  <fonts count="21" x14ac:knownFonts="1">
    <font>
      <sz val="8"/>
      <name val="Arial"/>
    </font>
    <font>
      <sz val="8"/>
      <name val="Courier New"/>
      <family val="3"/>
      <charset val="204"/>
    </font>
    <font>
      <b/>
      <sz val="8"/>
      <name val="Courier New"/>
      <family val="3"/>
      <charset val="204"/>
    </font>
    <font>
      <b/>
      <sz val="11"/>
      <name val="Courier New"/>
      <family val="3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ourier New"/>
      <family val="3"/>
      <charset val="204"/>
    </font>
    <font>
      <sz val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9"/>
      <name val="Calibri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rgb="FF0070C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FE1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165" fontId="5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6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Continuous" vertical="top"/>
    </xf>
    <xf numFmtId="0" fontId="7" fillId="0" borderId="0" xfId="0" applyFont="1" applyFill="1" applyAlignment="1">
      <alignment horizontal="centerContinuous" vertical="top"/>
    </xf>
    <xf numFmtId="0" fontId="7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right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/>
    </xf>
    <xf numFmtId="0" fontId="14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8" xfId="0" applyFont="1" applyFill="1" applyBorder="1" applyAlignment="1">
      <alignment horizontal="left"/>
    </xf>
    <xf numFmtId="0" fontId="15" fillId="0" borderId="18" xfId="0" applyFont="1" applyFill="1" applyBorder="1" applyAlignment="1">
      <alignment horizontal="right" vertical="center" wrapText="1"/>
    </xf>
    <xf numFmtId="0" fontId="16" fillId="0" borderId="18" xfId="0" applyFont="1" applyFill="1" applyBorder="1" applyAlignment="1">
      <alignment wrapText="1"/>
    </xf>
    <xf numFmtId="0" fontId="12" fillId="0" borderId="18" xfId="0" applyFont="1" applyFill="1" applyBorder="1"/>
    <xf numFmtId="0" fontId="15" fillId="0" borderId="18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wrapText="1"/>
    </xf>
    <xf numFmtId="0" fontId="17" fillId="0" borderId="1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center" wrapText="1"/>
    </xf>
    <xf numFmtId="164" fontId="15" fillId="0" borderId="5" xfId="0" applyNumberFormat="1" applyFont="1" applyFill="1" applyBorder="1" applyAlignment="1">
      <alignment horizontal="right" vertical="center" wrapText="1"/>
    </xf>
    <xf numFmtId="164" fontId="15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right"/>
    </xf>
    <xf numFmtId="0" fontId="17" fillId="0" borderId="5" xfId="0" applyFont="1" applyFill="1" applyBorder="1" applyAlignment="1">
      <alignment vertical="top" wrapText="1"/>
    </xf>
    <xf numFmtId="164" fontId="17" fillId="0" borderId="5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wrapText="1"/>
    </xf>
    <xf numFmtId="0" fontId="20" fillId="0" borderId="18" xfId="0" applyFont="1" applyFill="1" applyBorder="1"/>
    <xf numFmtId="4" fontId="0" fillId="0" borderId="0" xfId="0" applyNumberFormat="1" applyFill="1"/>
    <xf numFmtId="164" fontId="0" fillId="0" borderId="0" xfId="0" applyNumberFormat="1" applyFill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/>
    </xf>
    <xf numFmtId="0" fontId="13" fillId="4" borderId="18" xfId="0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164" fontId="14" fillId="0" borderId="5" xfId="0" applyNumberFormat="1" applyFont="1" applyFill="1" applyBorder="1" applyAlignment="1">
      <alignment horizontal="right" vertical="center"/>
    </xf>
    <xf numFmtId="164" fontId="13" fillId="0" borderId="5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0"/>
  <sheetViews>
    <sheetView tabSelected="1" topLeftCell="A13" workbookViewId="0">
      <selection activeCell="T21" sqref="T21:U21"/>
    </sheetView>
  </sheetViews>
  <sheetFormatPr defaultColWidth="10.5" defaultRowHeight="11.45" customHeight="1" x14ac:dyDescent="0.2"/>
  <cols>
    <col min="1" max="1" width="3.5" style="35" customWidth="1"/>
    <col min="2" max="2" width="8.1640625" style="35" customWidth="1"/>
    <col min="3" max="3" width="26.83203125" style="35" customWidth="1"/>
    <col min="4" max="4" width="3.5" style="35" customWidth="1"/>
    <col min="5" max="5" width="23.33203125" style="35" customWidth="1"/>
    <col min="6" max="6" width="3.5" style="35" customWidth="1"/>
    <col min="7" max="7" width="3.83203125" style="35" customWidth="1"/>
    <col min="8" max="8" width="17.5" style="35" customWidth="1"/>
    <col min="9" max="9" width="3.1640625" style="35" customWidth="1"/>
    <col min="10" max="10" width="16.33203125" style="35" customWidth="1"/>
    <col min="11" max="11" width="1.1640625" style="35" customWidth="1"/>
    <col min="12" max="12" width="2.33203125" style="35" customWidth="1"/>
    <col min="13" max="13" width="0.33203125" style="35" customWidth="1"/>
    <col min="14" max="14" width="20.6640625" style="36" customWidth="1"/>
    <col min="15" max="15" width="2.6640625" style="36" customWidth="1"/>
    <col min="16" max="16" width="17.1640625" style="36" customWidth="1"/>
    <col min="17" max="17" width="3.5" style="36" customWidth="1"/>
    <col min="18" max="18" width="2.6640625" style="36" customWidth="1"/>
    <col min="19" max="19" width="20.6640625" style="36" customWidth="1"/>
    <col min="20" max="20" width="2.6640625" style="36" customWidth="1"/>
    <col min="21" max="21" width="20.6640625" style="36" customWidth="1"/>
    <col min="22" max="22" width="2.6640625" style="36" customWidth="1"/>
    <col min="23" max="16384" width="10.5" style="37"/>
  </cols>
  <sheetData>
    <row r="1" spans="1:22" s="24" customFormat="1" ht="11.1" customHeight="1" x14ac:dyDescent="0.2"/>
    <row r="2" spans="1:22" s="24" customFormat="1" ht="11.1" customHeight="1" x14ac:dyDescent="0.2">
      <c r="N2" s="130" t="s">
        <v>0</v>
      </c>
      <c r="O2" s="130"/>
      <c r="P2" s="130"/>
      <c r="Q2" s="130"/>
      <c r="R2" s="130"/>
      <c r="S2" s="130"/>
      <c r="T2" s="130"/>
      <c r="U2" s="130"/>
      <c r="V2" s="130"/>
    </row>
    <row r="3" spans="1:22" s="24" customFormat="1" ht="11.1" customHeight="1" x14ac:dyDescent="0.2">
      <c r="I3" s="25"/>
      <c r="J3" s="25"/>
      <c r="K3" s="25"/>
      <c r="L3" s="25"/>
      <c r="M3" s="25"/>
      <c r="N3" s="131" t="s">
        <v>1</v>
      </c>
      <c r="O3" s="131"/>
      <c r="P3" s="134" t="s">
        <v>2</v>
      </c>
      <c r="Q3" s="134"/>
      <c r="R3" s="134"/>
      <c r="S3" s="134"/>
      <c r="T3" s="134"/>
      <c r="U3" s="134"/>
      <c r="V3" s="134"/>
    </row>
    <row r="4" spans="1:22" s="24" customFormat="1" ht="47.1" customHeight="1" x14ac:dyDescent="0.2">
      <c r="N4" s="132"/>
      <c r="O4" s="133"/>
      <c r="P4" s="135" t="s">
        <v>3</v>
      </c>
      <c r="Q4" s="135"/>
      <c r="R4" s="135"/>
      <c r="S4" s="135" t="s">
        <v>4</v>
      </c>
      <c r="T4" s="135"/>
      <c r="U4" s="135" t="s">
        <v>5</v>
      </c>
      <c r="V4" s="135"/>
    </row>
    <row r="5" spans="1:22" s="24" customFormat="1" ht="11.1" customHeight="1" x14ac:dyDescent="0.2">
      <c r="I5" s="25"/>
      <c r="J5" s="25"/>
      <c r="K5" s="25"/>
      <c r="L5" s="25"/>
      <c r="M5" s="25"/>
      <c r="N5" s="135" t="s">
        <v>6</v>
      </c>
      <c r="O5" s="135"/>
      <c r="P5" s="135" t="s">
        <v>7</v>
      </c>
      <c r="Q5" s="135"/>
      <c r="R5" s="135"/>
      <c r="S5" s="135" t="s">
        <v>8</v>
      </c>
      <c r="T5" s="135"/>
      <c r="U5" s="26"/>
      <c r="V5" s="27"/>
    </row>
    <row r="6" spans="1:22" s="24" customFormat="1" ht="11.1" customHeight="1" x14ac:dyDescent="0.2"/>
    <row r="7" spans="1:22" s="24" customFormat="1" ht="15" customHeight="1" x14ac:dyDescent="0.2">
      <c r="C7" s="124" t="s">
        <v>9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</row>
    <row r="8" spans="1:22" s="24" customFormat="1" ht="11.1" customHeight="1" x14ac:dyDescent="0.2"/>
    <row r="9" spans="1:22" s="24" customFormat="1" ht="11.1" customHeight="1" x14ac:dyDescent="0.2"/>
    <row r="10" spans="1:22" s="24" customFormat="1" ht="15" customHeight="1" x14ac:dyDescent="0.2">
      <c r="A10" s="28"/>
      <c r="B10" s="29" t="s">
        <v>10</v>
      </c>
      <c r="C10" s="125" t="s">
        <v>11</v>
      </c>
      <c r="D10" s="125"/>
      <c r="E10" s="125"/>
      <c r="F10" s="125"/>
      <c r="G10" s="125"/>
      <c r="H10" s="125"/>
      <c r="I10" s="125"/>
      <c r="J10" s="30" t="s">
        <v>12</v>
      </c>
      <c r="K10" s="31"/>
    </row>
    <row r="11" spans="1:22" s="24" customFormat="1" ht="11.1" customHeight="1" x14ac:dyDescent="0.2"/>
    <row r="12" spans="1:22" s="24" customFormat="1" ht="23.1" customHeight="1" x14ac:dyDescent="0.2">
      <c r="C12" s="126" t="s">
        <v>13</v>
      </c>
      <c r="D12" s="126"/>
      <c r="E12" s="126"/>
      <c r="F12" s="126"/>
      <c r="G12" s="126"/>
      <c r="H12" s="126"/>
      <c r="I12" s="126"/>
      <c r="J12" s="126"/>
      <c r="K12" s="126"/>
    </row>
    <row r="13" spans="1:22" s="24" customFormat="1" ht="11.1" customHeight="1" x14ac:dyDescent="0.2">
      <c r="C13" s="30" t="s">
        <v>14</v>
      </c>
      <c r="D13" s="31"/>
      <c r="E13" s="31"/>
      <c r="F13" s="31"/>
      <c r="G13" s="31"/>
      <c r="H13" s="31"/>
      <c r="I13" s="31"/>
    </row>
    <row r="14" spans="1:22" s="24" customFormat="1" ht="11.1" customHeight="1" x14ac:dyDescent="0.2"/>
    <row r="15" spans="1:22" s="24" customFormat="1" ht="23.1" customHeight="1" x14ac:dyDescent="0.2">
      <c r="A15" s="127" t="s">
        <v>15</v>
      </c>
      <c r="B15" s="127"/>
      <c r="C15" s="126" t="s">
        <v>16</v>
      </c>
      <c r="D15" s="126"/>
      <c r="E15" s="126"/>
      <c r="F15" s="126"/>
      <c r="G15" s="126"/>
      <c r="H15" s="126"/>
      <c r="I15" s="126"/>
      <c r="J15" s="126"/>
      <c r="K15" s="126"/>
    </row>
    <row r="16" spans="1:22" s="24" customFormat="1" ht="11.1" customHeight="1" x14ac:dyDescent="0.2"/>
    <row r="17" spans="1:21" s="24" customFormat="1" ht="11.1" customHeight="1" x14ac:dyDescent="0.2">
      <c r="R17" s="128" t="s">
        <v>17</v>
      </c>
      <c r="S17" s="128"/>
      <c r="T17" s="128"/>
      <c r="U17" s="128"/>
    </row>
    <row r="18" spans="1:21" s="24" customFormat="1" ht="11.1" customHeight="1" x14ac:dyDescent="0.2"/>
    <row r="19" spans="1:21" s="24" customFormat="1" ht="11.1" customHeight="1" x14ac:dyDescent="0.2">
      <c r="R19" s="128" t="s">
        <v>18</v>
      </c>
      <c r="S19" s="128"/>
      <c r="T19" s="128"/>
      <c r="U19" s="128"/>
    </row>
    <row r="20" spans="1:21" s="24" customFormat="1" ht="11.1" customHeight="1" x14ac:dyDescent="0.2"/>
    <row r="21" spans="1:21" s="24" customFormat="1" ht="15" customHeight="1" x14ac:dyDescent="0.2">
      <c r="T21" s="129" t="s">
        <v>270</v>
      </c>
      <c r="U21" s="129"/>
    </row>
    <row r="22" spans="1:21" s="24" customFormat="1" ht="11.1" customHeight="1" x14ac:dyDescent="0.2"/>
    <row r="23" spans="1:21" s="32" customFormat="1" ht="60" customHeight="1" x14ac:dyDescent="0.2">
      <c r="A23" s="119" t="s">
        <v>19</v>
      </c>
      <c r="B23" s="119"/>
      <c r="C23" s="119" t="s">
        <v>20</v>
      </c>
      <c r="D23" s="119"/>
      <c r="E23" s="119"/>
      <c r="F23" s="119"/>
      <c r="G23" s="119"/>
      <c r="H23" s="119"/>
      <c r="I23" s="119"/>
      <c r="J23" s="119" t="s">
        <v>21</v>
      </c>
      <c r="K23" s="119"/>
      <c r="L23" s="119" t="s">
        <v>11</v>
      </c>
      <c r="M23" s="119"/>
      <c r="N23" s="119"/>
      <c r="O23" s="119" t="s">
        <v>22</v>
      </c>
      <c r="P23" s="119"/>
      <c r="Q23" s="119"/>
      <c r="R23" s="119" t="s">
        <v>23</v>
      </c>
      <c r="S23" s="119"/>
      <c r="T23" s="119" t="s">
        <v>24</v>
      </c>
      <c r="U23" s="119"/>
    </row>
    <row r="24" spans="1:21" s="32" customFormat="1" ht="15" customHeight="1" x14ac:dyDescent="0.2">
      <c r="A24" s="123" t="s">
        <v>25</v>
      </c>
      <c r="B24" s="123"/>
      <c r="C24" s="119" t="s">
        <v>26</v>
      </c>
      <c r="D24" s="119"/>
      <c r="E24" s="119"/>
      <c r="F24" s="119"/>
      <c r="G24" s="119"/>
      <c r="H24" s="119"/>
      <c r="I24" s="119"/>
      <c r="J24" s="123" t="s">
        <v>27</v>
      </c>
      <c r="K24" s="123"/>
      <c r="L24" s="123" t="s">
        <v>28</v>
      </c>
      <c r="M24" s="123"/>
      <c r="N24" s="123"/>
      <c r="O24" s="123" t="s">
        <v>29</v>
      </c>
      <c r="P24" s="123"/>
      <c r="Q24" s="123"/>
      <c r="R24" s="123" t="s">
        <v>30</v>
      </c>
      <c r="S24" s="123"/>
      <c r="T24" s="123" t="s">
        <v>31</v>
      </c>
      <c r="U24" s="123"/>
    </row>
    <row r="25" spans="1:21" s="32" customFormat="1" ht="15" customHeight="1" x14ac:dyDescent="0.2">
      <c r="A25" s="119" t="s">
        <v>32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 s="32" customFormat="1" ht="15" customHeight="1" x14ac:dyDescent="0.2">
      <c r="A26" s="114" t="s">
        <v>25</v>
      </c>
      <c r="B26" s="114"/>
      <c r="C26" s="115" t="s">
        <v>33</v>
      </c>
      <c r="D26" s="115"/>
      <c r="E26" s="115"/>
      <c r="F26" s="115"/>
      <c r="G26" s="115"/>
      <c r="H26" s="115"/>
      <c r="I26" s="115"/>
      <c r="J26" s="33"/>
      <c r="K26" s="34"/>
      <c r="L26" s="116">
        <v>53051441.729999997</v>
      </c>
      <c r="M26" s="116"/>
      <c r="N26" s="116"/>
      <c r="O26" s="116">
        <v>78072544.370000005</v>
      </c>
      <c r="P26" s="116"/>
      <c r="Q26" s="116"/>
      <c r="R26" s="116">
        <v>7369893.9100000001</v>
      </c>
      <c r="S26" s="116"/>
      <c r="T26" s="116">
        <v>30166857.609999999</v>
      </c>
      <c r="U26" s="116"/>
    </row>
    <row r="27" spans="1:21" s="32" customFormat="1" ht="60" customHeight="1" x14ac:dyDescent="0.2">
      <c r="A27" s="114" t="s">
        <v>26</v>
      </c>
      <c r="B27" s="114"/>
      <c r="C27" s="115" t="s">
        <v>34</v>
      </c>
      <c r="D27" s="115"/>
      <c r="E27" s="115"/>
      <c r="F27" s="115"/>
      <c r="G27" s="115"/>
      <c r="H27" s="115"/>
      <c r="I27" s="115"/>
      <c r="J27" s="114" t="s">
        <v>35</v>
      </c>
      <c r="K27" s="114"/>
      <c r="L27" s="120">
        <v>32905058.289999999</v>
      </c>
      <c r="M27" s="120"/>
      <c r="N27" s="120"/>
      <c r="O27" s="120">
        <v>69685626.640000001</v>
      </c>
      <c r="P27" s="120"/>
      <c r="Q27" s="120"/>
      <c r="R27" s="121">
        <v>-166798.71</v>
      </c>
      <c r="S27" s="121"/>
      <c r="T27" s="120">
        <v>24653286.57</v>
      </c>
      <c r="U27" s="120"/>
    </row>
    <row r="28" spans="1:21" s="32" customFormat="1" ht="15" customHeight="1" x14ac:dyDescent="0.2">
      <c r="A28" s="114" t="s">
        <v>28</v>
      </c>
      <c r="B28" s="114"/>
      <c r="C28" s="115" t="s">
        <v>37</v>
      </c>
      <c r="D28" s="115"/>
      <c r="E28" s="115"/>
      <c r="F28" s="115"/>
      <c r="G28" s="115"/>
      <c r="H28" s="115"/>
      <c r="I28" s="115"/>
      <c r="J28" s="114" t="s">
        <v>38</v>
      </c>
      <c r="K28" s="114"/>
      <c r="L28" s="120">
        <v>19997426.469999999</v>
      </c>
      <c r="M28" s="120"/>
      <c r="N28" s="120"/>
      <c r="O28" s="120">
        <v>5237671.13</v>
      </c>
      <c r="P28" s="120"/>
      <c r="Q28" s="120"/>
      <c r="R28" s="120">
        <v>7380653.6799999997</v>
      </c>
      <c r="S28" s="120"/>
      <c r="T28" s="120">
        <v>2422096.1800000002</v>
      </c>
      <c r="U28" s="120"/>
    </row>
    <row r="29" spans="1:21" s="32" customFormat="1" ht="30" customHeight="1" x14ac:dyDescent="0.2">
      <c r="A29" s="114" t="s">
        <v>29</v>
      </c>
      <c r="B29" s="114"/>
      <c r="C29" s="115" t="s">
        <v>39</v>
      </c>
      <c r="D29" s="115"/>
      <c r="E29" s="115"/>
      <c r="F29" s="115"/>
      <c r="G29" s="115"/>
      <c r="H29" s="115"/>
      <c r="I29" s="115"/>
      <c r="J29" s="33"/>
      <c r="K29" s="34"/>
      <c r="L29" s="121">
        <v>239086.26</v>
      </c>
      <c r="M29" s="121"/>
      <c r="N29" s="121"/>
      <c r="O29" s="120">
        <v>3310471.13</v>
      </c>
      <c r="P29" s="120"/>
      <c r="Q29" s="120"/>
      <c r="R29" s="121">
        <v>121215.94</v>
      </c>
      <c r="S29" s="121"/>
      <c r="T29" s="120">
        <v>3133681.1</v>
      </c>
      <c r="U29" s="120"/>
    </row>
    <row r="30" spans="1:21" s="32" customFormat="1" ht="60" customHeight="1" x14ac:dyDescent="0.2">
      <c r="A30" s="114" t="s">
        <v>43</v>
      </c>
      <c r="B30" s="114"/>
      <c r="C30" s="115" t="s">
        <v>44</v>
      </c>
      <c r="D30" s="115"/>
      <c r="E30" s="115"/>
      <c r="F30" s="115"/>
      <c r="G30" s="115"/>
      <c r="H30" s="115"/>
      <c r="I30" s="115"/>
      <c r="J30" s="114" t="s">
        <v>45</v>
      </c>
      <c r="K30" s="114"/>
      <c r="L30" s="121">
        <v>-91316.39</v>
      </c>
      <c r="M30" s="121"/>
      <c r="N30" s="121"/>
      <c r="O30" s="121">
        <v>-172054.59</v>
      </c>
      <c r="P30" s="121"/>
      <c r="Q30" s="121"/>
      <c r="R30" s="121">
        <v>32064.94</v>
      </c>
      <c r="S30" s="121"/>
      <c r="T30" s="121">
        <v>-46358.16</v>
      </c>
      <c r="U30" s="121"/>
    </row>
    <row r="31" spans="1:21" s="32" customFormat="1" ht="30" customHeight="1" x14ac:dyDescent="0.2">
      <c r="A31" s="114" t="s">
        <v>48</v>
      </c>
      <c r="B31" s="114"/>
      <c r="C31" s="115" t="s">
        <v>49</v>
      </c>
      <c r="D31" s="115"/>
      <c r="E31" s="115"/>
      <c r="F31" s="115"/>
      <c r="G31" s="115"/>
      <c r="H31" s="115"/>
      <c r="I31" s="115"/>
      <c r="J31" s="114" t="s">
        <v>50</v>
      </c>
      <c r="K31" s="114"/>
      <c r="L31" s="121">
        <v>1187.0999999999999</v>
      </c>
      <c r="M31" s="121"/>
      <c r="N31" s="121"/>
      <c r="O31" s="121">
        <v>10830.06</v>
      </c>
      <c r="P31" s="121"/>
      <c r="Q31" s="121"/>
      <c r="R31" s="121">
        <v>2758.06</v>
      </c>
      <c r="S31" s="121"/>
      <c r="T31" s="121">
        <v>4151.92</v>
      </c>
      <c r="U31" s="121"/>
    </row>
    <row r="32" spans="1:21" s="32" customFormat="1" ht="15" customHeight="1" x14ac:dyDescent="0.2">
      <c r="A32" s="114" t="s">
        <v>52</v>
      </c>
      <c r="B32" s="114"/>
      <c r="C32" s="115" t="s">
        <v>53</v>
      </c>
      <c r="D32" s="115"/>
      <c r="E32" s="115"/>
      <c r="F32" s="115"/>
      <c r="G32" s="115"/>
      <c r="H32" s="115"/>
      <c r="I32" s="115"/>
      <c r="J32" s="114" t="s">
        <v>54</v>
      </c>
      <c r="K32" s="114"/>
      <c r="L32" s="120">
        <v>3285235.5</v>
      </c>
      <c r="M32" s="120"/>
      <c r="N32" s="120"/>
      <c r="O32" s="120">
        <v>1649572.46</v>
      </c>
      <c r="P32" s="120"/>
      <c r="Q32" s="120"/>
      <c r="R32" s="120">
        <v>1107836.6200000001</v>
      </c>
      <c r="S32" s="120"/>
      <c r="T32" s="121">
        <v>556017.53</v>
      </c>
      <c r="U32" s="121"/>
    </row>
    <row r="33" spans="1:21" s="32" customFormat="1" ht="15" customHeight="1" x14ac:dyDescent="0.2">
      <c r="A33" s="114" t="s">
        <v>55</v>
      </c>
      <c r="B33" s="114"/>
      <c r="C33" s="115" t="s">
        <v>56</v>
      </c>
      <c r="D33" s="115"/>
      <c r="E33" s="115"/>
      <c r="F33" s="115"/>
      <c r="G33" s="115"/>
      <c r="H33" s="115"/>
      <c r="I33" s="115"/>
      <c r="J33" s="114" t="s">
        <v>57</v>
      </c>
      <c r="K33" s="114"/>
      <c r="L33" s="120">
        <v>-21897800.030000001</v>
      </c>
      <c r="M33" s="120"/>
      <c r="N33" s="120"/>
      <c r="O33" s="120">
        <v>-18737439.350000001</v>
      </c>
      <c r="P33" s="120"/>
      <c r="Q33" s="120"/>
      <c r="R33" s="120">
        <v>-6999485.0999999996</v>
      </c>
      <c r="S33" s="120"/>
      <c r="T33" s="120">
        <v>-6367394.3899999997</v>
      </c>
      <c r="U33" s="120"/>
    </row>
    <row r="34" spans="1:21" s="32" customFormat="1" ht="15" customHeight="1" x14ac:dyDescent="0.2">
      <c r="A34" s="114" t="s">
        <v>58</v>
      </c>
      <c r="B34" s="114"/>
      <c r="C34" s="115" t="s">
        <v>59</v>
      </c>
      <c r="D34" s="115"/>
      <c r="E34" s="115"/>
      <c r="F34" s="115"/>
      <c r="G34" s="115"/>
      <c r="H34" s="115"/>
      <c r="I34" s="115"/>
      <c r="J34" s="114" t="s">
        <v>60</v>
      </c>
      <c r="K34" s="114"/>
      <c r="L34" s="120">
        <v>-2468512.9700000002</v>
      </c>
      <c r="M34" s="120"/>
      <c r="N34" s="120"/>
      <c r="O34" s="120">
        <v>-2589904.84</v>
      </c>
      <c r="P34" s="120"/>
      <c r="Q34" s="120"/>
      <c r="R34" s="121">
        <v>-833237.7</v>
      </c>
      <c r="S34" s="121"/>
      <c r="T34" s="121">
        <v>-836045.17</v>
      </c>
      <c r="U34" s="121"/>
    </row>
    <row r="35" spans="1:21" s="32" customFormat="1" ht="15" customHeight="1" x14ac:dyDescent="0.2">
      <c r="A35" s="114" t="s">
        <v>61</v>
      </c>
      <c r="B35" s="114"/>
      <c r="C35" s="115" t="s">
        <v>62</v>
      </c>
      <c r="D35" s="115"/>
      <c r="E35" s="115"/>
      <c r="F35" s="115"/>
      <c r="G35" s="115"/>
      <c r="H35" s="115"/>
      <c r="I35" s="115"/>
      <c r="J35" s="114" t="s">
        <v>63</v>
      </c>
      <c r="K35" s="114"/>
      <c r="L35" s="121">
        <v>-338841.97</v>
      </c>
      <c r="M35" s="121"/>
      <c r="N35" s="121"/>
      <c r="O35" s="121">
        <v>-401384.94</v>
      </c>
      <c r="P35" s="121"/>
      <c r="Q35" s="121"/>
      <c r="R35" s="121">
        <v>-104262.17</v>
      </c>
      <c r="S35" s="121"/>
      <c r="T35" s="121">
        <v>-122061.54</v>
      </c>
      <c r="U35" s="121"/>
    </row>
    <row r="36" spans="1:21" s="32" customFormat="1" ht="60" customHeight="1" x14ac:dyDescent="0.2">
      <c r="A36" s="114" t="s">
        <v>64</v>
      </c>
      <c r="B36" s="114"/>
      <c r="C36" s="115" t="s">
        <v>65</v>
      </c>
      <c r="D36" s="115"/>
      <c r="E36" s="115"/>
      <c r="F36" s="115"/>
      <c r="G36" s="115"/>
      <c r="H36" s="115"/>
      <c r="I36" s="115"/>
      <c r="J36" s="114" t="s">
        <v>66</v>
      </c>
      <c r="K36" s="114"/>
      <c r="L36" s="121">
        <v>-208635.27</v>
      </c>
      <c r="M36" s="121"/>
      <c r="N36" s="121"/>
      <c r="O36" s="121">
        <v>-267413.17</v>
      </c>
      <c r="P36" s="121"/>
      <c r="Q36" s="121"/>
      <c r="R36" s="120">
        <v>8652040.0999999996</v>
      </c>
      <c r="S36" s="120"/>
      <c r="T36" s="121">
        <v>-328277.64</v>
      </c>
      <c r="U36" s="121"/>
    </row>
    <row r="37" spans="1:21" s="32" customFormat="1" ht="15" customHeight="1" x14ac:dyDescent="0.2">
      <c r="A37" s="114" t="s">
        <v>67</v>
      </c>
      <c r="B37" s="114"/>
      <c r="C37" s="115" t="s">
        <v>68</v>
      </c>
      <c r="D37" s="115"/>
      <c r="E37" s="115"/>
      <c r="F37" s="115"/>
      <c r="G37" s="115"/>
      <c r="H37" s="115"/>
      <c r="I37" s="115"/>
      <c r="J37" s="114" t="s">
        <v>69</v>
      </c>
      <c r="K37" s="114"/>
      <c r="L37" s="120">
        <v>-15224518.74</v>
      </c>
      <c r="M37" s="120"/>
      <c r="N37" s="120"/>
      <c r="O37" s="120">
        <v>-13206441.91</v>
      </c>
      <c r="P37" s="120"/>
      <c r="Q37" s="120"/>
      <c r="R37" s="120">
        <v>-5502797.71</v>
      </c>
      <c r="S37" s="120"/>
      <c r="T37" s="120">
        <v>-4164838.64</v>
      </c>
      <c r="U37" s="120"/>
    </row>
    <row r="38" spans="1:21" s="32" customFormat="1" ht="15" customHeight="1" x14ac:dyDescent="0.2">
      <c r="A38" s="114" t="s">
        <v>70</v>
      </c>
      <c r="B38" s="114"/>
      <c r="C38" s="115" t="s">
        <v>71</v>
      </c>
      <c r="D38" s="115"/>
      <c r="E38" s="115"/>
      <c r="F38" s="115"/>
      <c r="G38" s="115"/>
      <c r="H38" s="115"/>
      <c r="I38" s="115"/>
      <c r="J38" s="114" t="s">
        <v>72</v>
      </c>
      <c r="K38" s="114"/>
      <c r="L38" s="121">
        <v>218459.43</v>
      </c>
      <c r="M38" s="121"/>
      <c r="N38" s="121"/>
      <c r="O38" s="121">
        <v>95620.24</v>
      </c>
      <c r="P38" s="121"/>
      <c r="Q38" s="121"/>
      <c r="R38" s="121">
        <v>32959.449999999997</v>
      </c>
      <c r="S38" s="121"/>
      <c r="T38" s="121">
        <v>30249.99</v>
      </c>
      <c r="U38" s="121"/>
    </row>
    <row r="39" spans="1:21" s="32" customFormat="1" ht="15" customHeight="1" x14ac:dyDescent="0.2">
      <c r="A39" s="114" t="s">
        <v>73</v>
      </c>
      <c r="B39" s="114"/>
      <c r="C39" s="115" t="s">
        <v>74</v>
      </c>
      <c r="D39" s="115"/>
      <c r="E39" s="115"/>
      <c r="F39" s="115"/>
      <c r="G39" s="115"/>
      <c r="H39" s="115"/>
      <c r="I39" s="115"/>
      <c r="J39" s="114" t="s">
        <v>72</v>
      </c>
      <c r="K39" s="114"/>
      <c r="L39" s="121">
        <v>-290650</v>
      </c>
      <c r="M39" s="121"/>
      <c r="N39" s="121"/>
      <c r="O39" s="120">
        <v>-1098477.79</v>
      </c>
      <c r="P39" s="120"/>
      <c r="Q39" s="120"/>
      <c r="R39" s="121">
        <v>-95400</v>
      </c>
      <c r="S39" s="121"/>
      <c r="T39" s="121">
        <v>-556909.65</v>
      </c>
      <c r="U39" s="121"/>
    </row>
    <row r="40" spans="1:21" s="32" customFormat="1" ht="15" customHeight="1" x14ac:dyDescent="0.2">
      <c r="A40" s="114" t="s">
        <v>75</v>
      </c>
      <c r="B40" s="114"/>
      <c r="C40" s="115" t="s">
        <v>76</v>
      </c>
      <c r="D40" s="115"/>
      <c r="E40" s="115"/>
      <c r="F40" s="115"/>
      <c r="G40" s="115"/>
      <c r="H40" s="115"/>
      <c r="I40" s="115"/>
      <c r="J40" s="33"/>
      <c r="K40" s="34"/>
      <c r="L40" s="116">
        <v>16126177.68</v>
      </c>
      <c r="M40" s="116"/>
      <c r="N40" s="116"/>
      <c r="O40" s="116">
        <v>43516675.07</v>
      </c>
      <c r="P40" s="116"/>
      <c r="Q40" s="116"/>
      <c r="R40" s="116">
        <v>3627547.4</v>
      </c>
      <c r="S40" s="116"/>
      <c r="T40" s="116">
        <v>18377598.100000001</v>
      </c>
      <c r="U40" s="116"/>
    </row>
    <row r="41" spans="1:21" s="32" customFormat="1" ht="15" customHeight="1" x14ac:dyDescent="0.2">
      <c r="A41" s="114" t="s">
        <v>77</v>
      </c>
      <c r="B41" s="114"/>
      <c r="C41" s="115" t="s">
        <v>78</v>
      </c>
      <c r="D41" s="115"/>
      <c r="E41" s="115"/>
      <c r="F41" s="115"/>
      <c r="G41" s="115"/>
      <c r="H41" s="115"/>
      <c r="I41" s="115"/>
      <c r="J41" s="114" t="s">
        <v>79</v>
      </c>
      <c r="K41" s="114"/>
      <c r="L41" s="116">
        <v>-3501118.56</v>
      </c>
      <c r="M41" s="116"/>
      <c r="N41" s="116"/>
      <c r="O41" s="116">
        <v>-8301810.8600000003</v>
      </c>
      <c r="P41" s="116"/>
      <c r="Q41" s="116"/>
      <c r="R41" s="122">
        <v>-918988.44</v>
      </c>
      <c r="S41" s="122"/>
      <c r="T41" s="116">
        <v>-3218634.97</v>
      </c>
      <c r="U41" s="116"/>
    </row>
    <row r="42" spans="1:21" s="32" customFormat="1" ht="15" customHeight="1" x14ac:dyDescent="0.2">
      <c r="A42" s="114" t="s">
        <v>80</v>
      </c>
      <c r="B42" s="114"/>
      <c r="C42" s="115" t="s">
        <v>81</v>
      </c>
      <c r="D42" s="115"/>
      <c r="E42" s="115"/>
      <c r="F42" s="115"/>
      <c r="G42" s="115"/>
      <c r="H42" s="115"/>
      <c r="I42" s="115"/>
      <c r="J42" s="114" t="s">
        <v>79</v>
      </c>
      <c r="K42" s="114"/>
      <c r="L42" s="120">
        <v>-2839031.45</v>
      </c>
      <c r="M42" s="120"/>
      <c r="N42" s="120"/>
      <c r="O42" s="121">
        <v>-851041</v>
      </c>
      <c r="P42" s="121"/>
      <c r="Q42" s="121"/>
      <c r="R42" s="121">
        <v>-808190.6</v>
      </c>
      <c r="S42" s="121"/>
      <c r="T42" s="121">
        <v>-566608</v>
      </c>
      <c r="U42" s="121"/>
    </row>
    <row r="43" spans="1:21" s="32" customFormat="1" ht="15" customHeight="1" x14ac:dyDescent="0.2">
      <c r="A43" s="114" t="s">
        <v>82</v>
      </c>
      <c r="B43" s="114"/>
      <c r="C43" s="115" t="s">
        <v>83</v>
      </c>
      <c r="D43" s="115"/>
      <c r="E43" s="115"/>
      <c r="F43" s="115"/>
      <c r="G43" s="115"/>
      <c r="H43" s="115"/>
      <c r="I43" s="115"/>
      <c r="J43" s="114" t="s">
        <v>79</v>
      </c>
      <c r="K43" s="114"/>
      <c r="L43" s="121">
        <v>-662087.11</v>
      </c>
      <c r="M43" s="121"/>
      <c r="N43" s="121"/>
      <c r="O43" s="120">
        <v>-7450769.8600000003</v>
      </c>
      <c r="P43" s="120"/>
      <c r="Q43" s="120"/>
      <c r="R43" s="121">
        <v>-110797.84</v>
      </c>
      <c r="S43" s="121"/>
      <c r="T43" s="120">
        <v>-2652026.9700000002</v>
      </c>
      <c r="U43" s="120"/>
    </row>
    <row r="44" spans="1:21" s="32" customFormat="1" ht="15" customHeight="1" x14ac:dyDescent="0.2">
      <c r="A44" s="114" t="s">
        <v>85</v>
      </c>
      <c r="B44" s="114"/>
      <c r="C44" s="115" t="s">
        <v>86</v>
      </c>
      <c r="D44" s="115"/>
      <c r="E44" s="115"/>
      <c r="F44" s="115"/>
      <c r="G44" s="115"/>
      <c r="H44" s="115"/>
      <c r="I44" s="115"/>
      <c r="J44" s="33"/>
      <c r="K44" s="34"/>
      <c r="L44" s="116">
        <v>12625059.119999999</v>
      </c>
      <c r="M44" s="116"/>
      <c r="N44" s="116"/>
      <c r="O44" s="116">
        <v>35214864.210000001</v>
      </c>
      <c r="P44" s="116"/>
      <c r="Q44" s="116"/>
      <c r="R44" s="116">
        <v>2708558.96</v>
      </c>
      <c r="S44" s="116"/>
      <c r="T44" s="116">
        <v>15158963.130000001</v>
      </c>
      <c r="U44" s="116"/>
    </row>
    <row r="45" spans="1:21" s="32" customFormat="1" ht="15" customHeight="1" x14ac:dyDescent="0.2">
      <c r="A45" s="119" t="s">
        <v>87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</row>
    <row r="46" spans="1:21" s="32" customFormat="1" ht="15" customHeight="1" x14ac:dyDescent="0.2">
      <c r="A46" s="114" t="s">
        <v>89</v>
      </c>
      <c r="B46" s="114"/>
      <c r="C46" s="115" t="s">
        <v>90</v>
      </c>
      <c r="D46" s="115"/>
      <c r="E46" s="115"/>
      <c r="F46" s="115"/>
      <c r="G46" s="115"/>
      <c r="H46" s="115"/>
      <c r="I46" s="115"/>
      <c r="J46" s="33"/>
      <c r="K46" s="34"/>
      <c r="L46" s="118" t="s">
        <v>36</v>
      </c>
      <c r="M46" s="118"/>
      <c r="N46" s="118"/>
      <c r="O46" s="118" t="s">
        <v>36</v>
      </c>
      <c r="P46" s="118"/>
      <c r="Q46" s="118"/>
      <c r="R46" s="118" t="s">
        <v>36</v>
      </c>
      <c r="S46" s="118"/>
      <c r="T46" s="118" t="s">
        <v>36</v>
      </c>
      <c r="U46" s="118"/>
    </row>
    <row r="47" spans="1:21" s="32" customFormat="1" ht="15" customHeight="1" x14ac:dyDescent="0.2">
      <c r="A47" s="114" t="s">
        <v>91</v>
      </c>
      <c r="B47" s="114"/>
      <c r="C47" s="115" t="s">
        <v>92</v>
      </c>
      <c r="D47" s="115"/>
      <c r="E47" s="115"/>
      <c r="F47" s="115"/>
      <c r="G47" s="115"/>
      <c r="H47" s="115"/>
      <c r="I47" s="115"/>
      <c r="J47" s="33"/>
      <c r="K47" s="34"/>
      <c r="L47" s="116">
        <v>12625059.119999999</v>
      </c>
      <c r="M47" s="116"/>
      <c r="N47" s="116"/>
      <c r="O47" s="116">
        <v>35214864.210000001</v>
      </c>
      <c r="P47" s="116"/>
      <c r="Q47" s="116"/>
      <c r="R47" s="116">
        <v>2708558.96</v>
      </c>
      <c r="S47" s="116"/>
      <c r="T47" s="116">
        <v>15158963.130000001</v>
      </c>
      <c r="U47" s="116"/>
    </row>
    <row r="48" spans="1:21" ht="11.1" customHeight="1" x14ac:dyDescent="0.2"/>
    <row r="49" spans="2:16" ht="15" customHeight="1" x14ac:dyDescent="0.2">
      <c r="B49" s="117" t="s">
        <v>93</v>
      </c>
      <c r="C49" s="117"/>
      <c r="E49" s="38"/>
      <c r="G49" s="117" t="s">
        <v>94</v>
      </c>
      <c r="H49" s="117"/>
      <c r="I49" s="117"/>
      <c r="J49" s="117"/>
      <c r="M49" s="39" t="s">
        <v>269</v>
      </c>
      <c r="N49" s="40"/>
      <c r="O49" s="40"/>
      <c r="P49" s="40"/>
    </row>
    <row r="50" spans="2:16" ht="12" customHeight="1" x14ac:dyDescent="0.2">
      <c r="B50" s="41" t="s">
        <v>95</v>
      </c>
      <c r="C50" s="42"/>
      <c r="E50" s="43" t="s">
        <v>96</v>
      </c>
      <c r="G50" s="41" t="s">
        <v>97</v>
      </c>
      <c r="H50" s="42"/>
      <c r="I50" s="42"/>
      <c r="J50" s="42"/>
    </row>
  </sheetData>
  <mergeCells count="176">
    <mergeCell ref="N2:V2"/>
    <mergeCell ref="N3:O4"/>
    <mergeCell ref="P3:V3"/>
    <mergeCell ref="P4:R4"/>
    <mergeCell ref="S4:T4"/>
    <mergeCell ref="U4:V4"/>
    <mergeCell ref="N5:O5"/>
    <mergeCell ref="P5:R5"/>
    <mergeCell ref="S5:T5"/>
    <mergeCell ref="C7:S7"/>
    <mergeCell ref="C10:I10"/>
    <mergeCell ref="C12:K12"/>
    <mergeCell ref="A15:B15"/>
    <mergeCell ref="C15:K15"/>
    <mergeCell ref="R17:U17"/>
    <mergeCell ref="R19:U19"/>
    <mergeCell ref="T21:U21"/>
    <mergeCell ref="A23:B23"/>
    <mergeCell ref="C23:I23"/>
    <mergeCell ref="J23:K23"/>
    <mergeCell ref="L23:N23"/>
    <mergeCell ref="O23:Q23"/>
    <mergeCell ref="R23:S23"/>
    <mergeCell ref="T23:U23"/>
    <mergeCell ref="A27:B27"/>
    <mergeCell ref="C27:I27"/>
    <mergeCell ref="J27:K27"/>
    <mergeCell ref="L27:N27"/>
    <mergeCell ref="O27:Q27"/>
    <mergeCell ref="R27:S27"/>
    <mergeCell ref="T27:U27"/>
    <mergeCell ref="A24:B24"/>
    <mergeCell ref="C24:I24"/>
    <mergeCell ref="J24:K24"/>
    <mergeCell ref="L24:N24"/>
    <mergeCell ref="O24:Q24"/>
    <mergeCell ref="R24:S24"/>
    <mergeCell ref="T24:U24"/>
    <mergeCell ref="A25:U25"/>
    <mergeCell ref="A26:B26"/>
    <mergeCell ref="C26:I26"/>
    <mergeCell ref="L26:N26"/>
    <mergeCell ref="O26:Q26"/>
    <mergeCell ref="R26:S26"/>
    <mergeCell ref="T26:U26"/>
    <mergeCell ref="A30:B30"/>
    <mergeCell ref="C30:I30"/>
    <mergeCell ref="J30:K30"/>
    <mergeCell ref="L30:N30"/>
    <mergeCell ref="O30:Q30"/>
    <mergeCell ref="R30:S30"/>
    <mergeCell ref="T30:U30"/>
    <mergeCell ref="A28:B28"/>
    <mergeCell ref="C28:I28"/>
    <mergeCell ref="J28:K28"/>
    <mergeCell ref="L28:N28"/>
    <mergeCell ref="O28:Q28"/>
    <mergeCell ref="R28:S28"/>
    <mergeCell ref="T28:U28"/>
    <mergeCell ref="A29:B29"/>
    <mergeCell ref="C29:I29"/>
    <mergeCell ref="L29:N29"/>
    <mergeCell ref="O29:Q29"/>
    <mergeCell ref="R29:S29"/>
    <mergeCell ref="T29:U29"/>
    <mergeCell ref="A32:B32"/>
    <mergeCell ref="C32:I32"/>
    <mergeCell ref="J32:K32"/>
    <mergeCell ref="L32:N32"/>
    <mergeCell ref="O32:Q32"/>
    <mergeCell ref="R32:S32"/>
    <mergeCell ref="T32:U32"/>
    <mergeCell ref="A31:B31"/>
    <mergeCell ref="C31:I31"/>
    <mergeCell ref="J31:K31"/>
    <mergeCell ref="L31:N31"/>
    <mergeCell ref="O31:Q31"/>
    <mergeCell ref="R31:S31"/>
    <mergeCell ref="T31:U31"/>
    <mergeCell ref="A33:B33"/>
    <mergeCell ref="C33:I33"/>
    <mergeCell ref="J33:K33"/>
    <mergeCell ref="L33:N33"/>
    <mergeCell ref="O33:Q33"/>
    <mergeCell ref="R33:S33"/>
    <mergeCell ref="T33:U33"/>
    <mergeCell ref="A34:B34"/>
    <mergeCell ref="C34:I34"/>
    <mergeCell ref="J34:K34"/>
    <mergeCell ref="L34:N34"/>
    <mergeCell ref="O34:Q34"/>
    <mergeCell ref="R34:S34"/>
    <mergeCell ref="T34:U34"/>
    <mergeCell ref="A37:B37"/>
    <mergeCell ref="C37:I37"/>
    <mergeCell ref="J37:K37"/>
    <mergeCell ref="L37:N37"/>
    <mergeCell ref="O37:Q37"/>
    <mergeCell ref="R37:S37"/>
    <mergeCell ref="T37:U37"/>
    <mergeCell ref="A35:B35"/>
    <mergeCell ref="C35:I35"/>
    <mergeCell ref="J35:K35"/>
    <mergeCell ref="L35:N35"/>
    <mergeCell ref="O35:Q35"/>
    <mergeCell ref="R35:S35"/>
    <mergeCell ref="T35:U35"/>
    <mergeCell ref="A36:B36"/>
    <mergeCell ref="C36:I36"/>
    <mergeCell ref="J36:K36"/>
    <mergeCell ref="L36:N36"/>
    <mergeCell ref="O36:Q36"/>
    <mergeCell ref="R36:S36"/>
    <mergeCell ref="T36:U36"/>
    <mergeCell ref="A38:B38"/>
    <mergeCell ref="C38:I38"/>
    <mergeCell ref="J38:K38"/>
    <mergeCell ref="L38:N38"/>
    <mergeCell ref="O38:Q38"/>
    <mergeCell ref="R38:S38"/>
    <mergeCell ref="T38:U38"/>
    <mergeCell ref="A39:B39"/>
    <mergeCell ref="C39:I39"/>
    <mergeCell ref="J39:K39"/>
    <mergeCell ref="L39:N39"/>
    <mergeCell ref="O39:Q39"/>
    <mergeCell ref="R39:S39"/>
    <mergeCell ref="T39:U39"/>
    <mergeCell ref="A40:B40"/>
    <mergeCell ref="C40:I40"/>
    <mergeCell ref="L40:N40"/>
    <mergeCell ref="O40:Q40"/>
    <mergeCell ref="R40:S40"/>
    <mergeCell ref="T40:U40"/>
    <mergeCell ref="A41:B41"/>
    <mergeCell ref="C41:I41"/>
    <mergeCell ref="J41:K41"/>
    <mergeCell ref="L41:N41"/>
    <mergeCell ref="O41:Q41"/>
    <mergeCell ref="R41:S41"/>
    <mergeCell ref="T41:U41"/>
    <mergeCell ref="A45:U45"/>
    <mergeCell ref="A44:B44"/>
    <mergeCell ref="C44:I44"/>
    <mergeCell ref="L44:N44"/>
    <mergeCell ref="O44:Q44"/>
    <mergeCell ref="R44:S44"/>
    <mergeCell ref="T44:U44"/>
    <mergeCell ref="A42:B42"/>
    <mergeCell ref="C42:I42"/>
    <mergeCell ref="J42:K42"/>
    <mergeCell ref="L42:N42"/>
    <mergeCell ref="O42:Q42"/>
    <mergeCell ref="R42:S42"/>
    <mergeCell ref="T42:U42"/>
    <mergeCell ref="A43:B43"/>
    <mergeCell ref="C43:I43"/>
    <mergeCell ref="J43:K43"/>
    <mergeCell ref="L43:N43"/>
    <mergeCell ref="O43:Q43"/>
    <mergeCell ref="R43:S43"/>
    <mergeCell ref="T43:U43"/>
    <mergeCell ref="A47:B47"/>
    <mergeCell ref="C47:I47"/>
    <mergeCell ref="L47:N47"/>
    <mergeCell ref="O47:Q47"/>
    <mergeCell ref="R47:S47"/>
    <mergeCell ref="T47:U47"/>
    <mergeCell ref="B49:C49"/>
    <mergeCell ref="G49:J49"/>
    <mergeCell ref="A46:B46"/>
    <mergeCell ref="C46:I46"/>
    <mergeCell ref="L46:N46"/>
    <mergeCell ref="O46:Q46"/>
    <mergeCell ref="R46:S46"/>
    <mergeCell ref="T46:U4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33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32" customWidth="1"/>
    <col min="2" max="2" width="58.33203125" style="32" customWidth="1"/>
    <col min="3" max="6" width="19.83203125" style="32" customWidth="1"/>
    <col min="7" max="16384" width="10.5" style="37"/>
  </cols>
  <sheetData>
    <row r="1" spans="1:6" s="44" customFormat="1" ht="15" customHeight="1" x14ac:dyDescent="0.25">
      <c r="F1" s="45" t="s">
        <v>270</v>
      </c>
    </row>
    <row r="2" spans="1:6" s="44" customFormat="1" ht="30" customHeight="1" x14ac:dyDescent="0.25">
      <c r="A2" s="136" t="s">
        <v>98</v>
      </c>
      <c r="B2" s="136"/>
      <c r="C2" s="136"/>
      <c r="D2" s="136"/>
      <c r="E2" s="136"/>
      <c r="F2" s="136"/>
    </row>
    <row r="3" spans="1:6" ht="15" customHeight="1" x14ac:dyDescent="0.2">
      <c r="B3" s="46" t="s">
        <v>11</v>
      </c>
    </row>
    <row r="4" spans="1:6" s="44" customFormat="1" ht="15" customHeight="1" x14ac:dyDescent="0.25">
      <c r="F4" s="47" t="s">
        <v>99</v>
      </c>
    </row>
    <row r="5" spans="1:6" s="48" customFormat="1" ht="240" customHeight="1" x14ac:dyDescent="0.2">
      <c r="A5" s="46" t="s">
        <v>19</v>
      </c>
      <c r="B5" s="46" t="s">
        <v>20</v>
      </c>
      <c r="C5" s="46" t="s">
        <v>100</v>
      </c>
      <c r="D5" s="46" t="s">
        <v>101</v>
      </c>
      <c r="E5" s="46" t="s">
        <v>102</v>
      </c>
      <c r="F5" s="46" t="s">
        <v>103</v>
      </c>
    </row>
    <row r="6" spans="1:6" s="32" customFormat="1" ht="15" customHeight="1" x14ac:dyDescent="0.2">
      <c r="A6" s="46" t="s">
        <v>25</v>
      </c>
      <c r="B6" s="46" t="s">
        <v>26</v>
      </c>
      <c r="C6" s="46" t="s">
        <v>27</v>
      </c>
      <c r="D6" s="46" t="s">
        <v>28</v>
      </c>
      <c r="E6" s="46" t="s">
        <v>29</v>
      </c>
      <c r="F6" s="46" t="s">
        <v>31</v>
      </c>
    </row>
    <row r="7" spans="1:6" s="32" customFormat="1" ht="30" customHeight="1" x14ac:dyDescent="0.2">
      <c r="A7" s="49" t="s">
        <v>25</v>
      </c>
      <c r="B7" s="50" t="s">
        <v>104</v>
      </c>
      <c r="C7" s="51">
        <v>7715595.3799999999</v>
      </c>
      <c r="D7" s="51">
        <v>-10599526.029999999</v>
      </c>
      <c r="E7" s="51">
        <v>35788988.939999998</v>
      </c>
      <c r="F7" s="51">
        <v>32905058.289999999</v>
      </c>
    </row>
    <row r="8" spans="1:6" s="32" customFormat="1" ht="15" customHeight="1" x14ac:dyDescent="0.2">
      <c r="A8" s="49" t="s">
        <v>26</v>
      </c>
      <c r="B8" s="50" t="s">
        <v>105</v>
      </c>
      <c r="C8" s="53">
        <v>7715595.3799999999</v>
      </c>
      <c r="D8" s="53">
        <v>-10599526.029999999</v>
      </c>
      <c r="E8" s="53">
        <v>35788988.939999998</v>
      </c>
      <c r="F8" s="51">
        <v>32905058.289999999</v>
      </c>
    </row>
    <row r="9" spans="1:6" s="32" customFormat="1" ht="15" customHeight="1" x14ac:dyDescent="0.2">
      <c r="A9" s="49" t="s">
        <v>43</v>
      </c>
      <c r="B9" s="50" t="s">
        <v>103</v>
      </c>
      <c r="C9" s="51">
        <v>7715595.3799999999</v>
      </c>
      <c r="D9" s="51">
        <v>-10599526.029999999</v>
      </c>
      <c r="E9" s="51">
        <v>35788988.939999998</v>
      </c>
      <c r="F9" s="51">
        <v>32905058.289999999</v>
      </c>
    </row>
    <row r="10" spans="1:6" ht="15" customHeight="1" x14ac:dyDescent="0.2"/>
    <row r="11" spans="1:6" ht="15" customHeight="1" x14ac:dyDescent="0.2">
      <c r="B11" s="46" t="s">
        <v>22</v>
      </c>
    </row>
    <row r="12" spans="1:6" ht="15" customHeight="1" x14ac:dyDescent="0.2"/>
    <row r="13" spans="1:6" ht="240" customHeight="1" x14ac:dyDescent="0.2">
      <c r="A13" s="46" t="s">
        <v>19</v>
      </c>
      <c r="B13" s="46" t="s">
        <v>20</v>
      </c>
      <c r="C13" s="46" t="s">
        <v>100</v>
      </c>
      <c r="D13" s="46" t="s">
        <v>101</v>
      </c>
      <c r="E13" s="46" t="s">
        <v>102</v>
      </c>
      <c r="F13" s="46" t="s">
        <v>103</v>
      </c>
    </row>
    <row r="14" spans="1:6" ht="15" customHeight="1" x14ac:dyDescent="0.2">
      <c r="A14" s="46" t="s">
        <v>25</v>
      </c>
      <c r="B14" s="46" t="s">
        <v>26</v>
      </c>
      <c r="C14" s="46" t="s">
        <v>27</v>
      </c>
      <c r="D14" s="46" t="s">
        <v>28</v>
      </c>
      <c r="E14" s="46" t="s">
        <v>29</v>
      </c>
      <c r="F14" s="46" t="s">
        <v>31</v>
      </c>
    </row>
    <row r="15" spans="1:6" ht="30" customHeight="1" x14ac:dyDescent="0.2">
      <c r="A15" s="49" t="s">
        <v>25</v>
      </c>
      <c r="B15" s="50" t="s">
        <v>104</v>
      </c>
      <c r="C15" s="51">
        <v>9574740.5199999996</v>
      </c>
      <c r="D15" s="51">
        <v>36034635.710000001</v>
      </c>
      <c r="E15" s="51">
        <v>24076250.41</v>
      </c>
      <c r="F15" s="51">
        <v>69685626.640000001</v>
      </c>
    </row>
    <row r="16" spans="1:6" ht="15" customHeight="1" x14ac:dyDescent="0.2">
      <c r="A16" s="49" t="s">
        <v>26</v>
      </c>
      <c r="B16" s="50" t="s">
        <v>105</v>
      </c>
      <c r="C16" s="53">
        <v>9574740.5199999996</v>
      </c>
      <c r="D16" s="53">
        <v>36034635.710000001</v>
      </c>
      <c r="E16" s="53">
        <v>24076250.41</v>
      </c>
      <c r="F16" s="51">
        <v>69685626.640000001</v>
      </c>
    </row>
    <row r="17" spans="1:6" ht="15" customHeight="1" x14ac:dyDescent="0.2">
      <c r="A17" s="49" t="s">
        <v>43</v>
      </c>
      <c r="B17" s="50" t="s">
        <v>103</v>
      </c>
      <c r="C17" s="51">
        <v>9574740.5199999996</v>
      </c>
      <c r="D17" s="51">
        <v>36034635.710000001</v>
      </c>
      <c r="E17" s="51">
        <v>24076250.41</v>
      </c>
      <c r="F17" s="51">
        <v>69685626.640000001</v>
      </c>
    </row>
    <row r="18" spans="1:6" ht="15" customHeight="1" x14ac:dyDescent="0.2"/>
    <row r="19" spans="1:6" ht="15" customHeight="1" x14ac:dyDescent="0.2">
      <c r="B19" s="46" t="s">
        <v>23</v>
      </c>
    </row>
    <row r="20" spans="1:6" ht="15" customHeight="1" x14ac:dyDescent="0.2"/>
    <row r="21" spans="1:6" ht="240" customHeight="1" x14ac:dyDescent="0.2">
      <c r="A21" s="46" t="s">
        <v>19</v>
      </c>
      <c r="B21" s="46" t="s">
        <v>20</v>
      </c>
      <c r="C21" s="46" t="s">
        <v>100</v>
      </c>
      <c r="D21" s="46" t="s">
        <v>101</v>
      </c>
      <c r="E21" s="46" t="s">
        <v>102</v>
      </c>
      <c r="F21" s="46" t="s">
        <v>103</v>
      </c>
    </row>
    <row r="22" spans="1:6" ht="15" customHeight="1" x14ac:dyDescent="0.2">
      <c r="A22" s="46" t="s">
        <v>25</v>
      </c>
      <c r="B22" s="46" t="s">
        <v>26</v>
      </c>
      <c r="C22" s="46" t="s">
        <v>27</v>
      </c>
      <c r="D22" s="46" t="s">
        <v>28</v>
      </c>
      <c r="E22" s="46" t="s">
        <v>29</v>
      </c>
      <c r="F22" s="46" t="s">
        <v>31</v>
      </c>
    </row>
    <row r="23" spans="1:6" ht="30" customHeight="1" x14ac:dyDescent="0.2">
      <c r="A23" s="49" t="s">
        <v>25</v>
      </c>
      <c r="B23" s="50" t="s">
        <v>104</v>
      </c>
      <c r="C23" s="51">
        <v>2100826.5499999998</v>
      </c>
      <c r="D23" s="51">
        <v>-5348663.8099999996</v>
      </c>
      <c r="E23" s="51">
        <v>3081038.55</v>
      </c>
      <c r="F23" s="52">
        <v>-166798.71</v>
      </c>
    </row>
    <row r="24" spans="1:6" ht="15" customHeight="1" x14ac:dyDescent="0.2">
      <c r="A24" s="49" t="s">
        <v>26</v>
      </c>
      <c r="B24" s="50" t="s">
        <v>105</v>
      </c>
      <c r="C24" s="53">
        <v>2100826.5499999998</v>
      </c>
      <c r="D24" s="53">
        <v>-5348663.8099999996</v>
      </c>
      <c r="E24" s="53">
        <v>3081038.55</v>
      </c>
      <c r="F24" s="52">
        <v>-166798.71</v>
      </c>
    </row>
    <row r="25" spans="1:6" ht="15" customHeight="1" x14ac:dyDescent="0.2">
      <c r="A25" s="49" t="s">
        <v>43</v>
      </c>
      <c r="B25" s="50" t="s">
        <v>103</v>
      </c>
      <c r="C25" s="51">
        <v>2100826.5499999998</v>
      </c>
      <c r="D25" s="51">
        <v>-5348663.8099999996</v>
      </c>
      <c r="E25" s="51">
        <v>3081038.55</v>
      </c>
      <c r="F25" s="52">
        <v>-166798.71</v>
      </c>
    </row>
    <row r="26" spans="1:6" ht="15" customHeight="1" x14ac:dyDescent="0.2"/>
    <row r="27" spans="1:6" ht="15" customHeight="1" x14ac:dyDescent="0.2">
      <c r="B27" s="46" t="s">
        <v>24</v>
      </c>
    </row>
    <row r="28" spans="1:6" ht="15" customHeight="1" x14ac:dyDescent="0.2"/>
    <row r="29" spans="1:6" ht="240" customHeight="1" x14ac:dyDescent="0.2">
      <c r="A29" s="46" t="s">
        <v>19</v>
      </c>
      <c r="B29" s="46" t="s">
        <v>20</v>
      </c>
      <c r="C29" s="46" t="s">
        <v>100</v>
      </c>
      <c r="D29" s="46" t="s">
        <v>101</v>
      </c>
      <c r="E29" s="46" t="s">
        <v>102</v>
      </c>
      <c r="F29" s="46" t="s">
        <v>103</v>
      </c>
    </row>
    <row r="30" spans="1:6" ht="15" customHeight="1" x14ac:dyDescent="0.2">
      <c r="A30" s="46" t="s">
        <v>25</v>
      </c>
      <c r="B30" s="46" t="s">
        <v>26</v>
      </c>
      <c r="C30" s="46" t="s">
        <v>27</v>
      </c>
      <c r="D30" s="46" t="s">
        <v>28</v>
      </c>
      <c r="E30" s="46" t="s">
        <v>29</v>
      </c>
      <c r="F30" s="46" t="s">
        <v>31</v>
      </c>
    </row>
    <row r="31" spans="1:6" ht="30" customHeight="1" x14ac:dyDescent="0.2">
      <c r="A31" s="49" t="s">
        <v>25</v>
      </c>
      <c r="B31" s="50" t="s">
        <v>104</v>
      </c>
      <c r="C31" s="51">
        <v>1900525.32</v>
      </c>
      <c r="D31" s="51">
        <v>9181034</v>
      </c>
      <c r="E31" s="51">
        <v>13571727.25</v>
      </c>
      <c r="F31" s="51">
        <v>24653286.57</v>
      </c>
    </row>
    <row r="32" spans="1:6" ht="15" customHeight="1" x14ac:dyDescent="0.2">
      <c r="A32" s="49" t="s">
        <v>26</v>
      </c>
      <c r="B32" s="50" t="s">
        <v>105</v>
      </c>
      <c r="C32" s="53">
        <v>1900525.32</v>
      </c>
      <c r="D32" s="53">
        <v>9181034</v>
      </c>
      <c r="E32" s="53">
        <v>13571727.25</v>
      </c>
      <c r="F32" s="51">
        <v>24653286.57</v>
      </c>
    </row>
    <row r="33" spans="1:6" ht="15" customHeight="1" x14ac:dyDescent="0.2">
      <c r="A33" s="49" t="s">
        <v>43</v>
      </c>
      <c r="B33" s="50" t="s">
        <v>103</v>
      </c>
      <c r="C33" s="51">
        <v>1900525.32</v>
      </c>
      <c r="D33" s="51">
        <v>9181034</v>
      </c>
      <c r="E33" s="51">
        <v>13571727.25</v>
      </c>
      <c r="F33" s="51">
        <v>24653286.57</v>
      </c>
    </row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0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32" customWidth="1"/>
    <col min="2" max="2" width="58.33203125" style="32" customWidth="1"/>
    <col min="3" max="6" width="17.5" style="32" customWidth="1"/>
    <col min="7" max="16384" width="10.5" style="37"/>
  </cols>
  <sheetData>
    <row r="1" spans="1:6" s="55" customFormat="1" ht="15" customHeight="1" x14ac:dyDescent="0.25">
      <c r="F1" s="45" t="s">
        <v>270</v>
      </c>
    </row>
    <row r="2" spans="1:6" s="55" customFormat="1" ht="15" customHeight="1" x14ac:dyDescent="0.25">
      <c r="B2" s="137" t="s">
        <v>106</v>
      </c>
      <c r="C2" s="137"/>
      <c r="D2" s="137"/>
      <c r="E2" s="137"/>
    </row>
    <row r="3" spans="1:6" s="55" customFormat="1" ht="15" customHeight="1" x14ac:dyDescent="0.25">
      <c r="F3" s="47" t="s">
        <v>107</v>
      </c>
    </row>
    <row r="4" spans="1:6" s="32" customFormat="1" ht="60" customHeight="1" x14ac:dyDescent="0.2">
      <c r="A4" s="46" t="s">
        <v>19</v>
      </c>
      <c r="B4" s="46" t="s">
        <v>20</v>
      </c>
      <c r="C4" s="46" t="s">
        <v>11</v>
      </c>
      <c r="D4" s="46" t="s">
        <v>22</v>
      </c>
      <c r="E4" s="46" t="s">
        <v>23</v>
      </c>
      <c r="F4" s="46" t="s">
        <v>24</v>
      </c>
    </row>
    <row r="5" spans="1:6" s="32" customFormat="1" ht="15" customHeight="1" x14ac:dyDescent="0.2">
      <c r="A5" s="56" t="s">
        <v>25</v>
      </c>
      <c r="B5" s="46" t="s">
        <v>26</v>
      </c>
      <c r="C5" s="56" t="s">
        <v>27</v>
      </c>
      <c r="D5" s="56" t="s">
        <v>28</v>
      </c>
      <c r="E5" s="56" t="s">
        <v>29</v>
      </c>
      <c r="F5" s="56" t="s">
        <v>30</v>
      </c>
    </row>
    <row r="6" spans="1:6" s="32" customFormat="1" ht="30" customHeight="1" x14ac:dyDescent="0.2">
      <c r="A6" s="57" t="s">
        <v>25</v>
      </c>
      <c r="B6" s="50" t="s">
        <v>108</v>
      </c>
      <c r="C6" s="51">
        <v>19997426.469999999</v>
      </c>
      <c r="D6" s="51">
        <v>5237671.13</v>
      </c>
      <c r="E6" s="51">
        <v>7380653.6799999997</v>
      </c>
      <c r="F6" s="51">
        <v>2422096.1800000002</v>
      </c>
    </row>
    <row r="7" spans="1:6" s="32" customFormat="1" ht="45" customHeight="1" x14ac:dyDescent="0.2">
      <c r="A7" s="57" t="s">
        <v>30</v>
      </c>
      <c r="B7" s="50" t="s">
        <v>109</v>
      </c>
      <c r="C7" s="53">
        <v>20240404.91</v>
      </c>
      <c r="D7" s="53">
        <v>5237671.13</v>
      </c>
      <c r="E7" s="53">
        <v>7466575</v>
      </c>
      <c r="F7" s="53">
        <v>2422096.1800000002</v>
      </c>
    </row>
    <row r="8" spans="1:6" s="32" customFormat="1" ht="30" customHeight="1" x14ac:dyDescent="0.2">
      <c r="A8" s="57" t="s">
        <v>31</v>
      </c>
      <c r="B8" s="50" t="s">
        <v>110</v>
      </c>
      <c r="C8" s="57" t="s">
        <v>36</v>
      </c>
      <c r="D8" s="57" t="s">
        <v>36</v>
      </c>
      <c r="E8" s="57" t="s">
        <v>36</v>
      </c>
      <c r="F8" s="57" t="s">
        <v>36</v>
      </c>
    </row>
    <row r="9" spans="1:6" s="32" customFormat="1" ht="15" customHeight="1" x14ac:dyDescent="0.2">
      <c r="A9" s="57" t="s">
        <v>41</v>
      </c>
      <c r="B9" s="50" t="s">
        <v>111</v>
      </c>
      <c r="C9" s="54">
        <v>-242978.44</v>
      </c>
      <c r="D9" s="57" t="s">
        <v>36</v>
      </c>
      <c r="E9" s="54">
        <v>-85921.32</v>
      </c>
      <c r="F9" s="57" t="s">
        <v>36</v>
      </c>
    </row>
    <row r="10" spans="1:6" s="32" customFormat="1" ht="15" customHeight="1" x14ac:dyDescent="0.2">
      <c r="A10" s="57" t="s">
        <v>52</v>
      </c>
      <c r="B10" s="50" t="s">
        <v>103</v>
      </c>
      <c r="C10" s="51">
        <v>19997426.469999999</v>
      </c>
      <c r="D10" s="51">
        <v>5237671.13</v>
      </c>
      <c r="E10" s="51">
        <v>7380653.6799999997</v>
      </c>
      <c r="F10" s="51">
        <v>2422096.1800000002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0"/>
  <sheetViews>
    <sheetView topLeftCell="A10" workbookViewId="0">
      <selection activeCell="G29" sqref="G29"/>
    </sheetView>
  </sheetViews>
  <sheetFormatPr defaultColWidth="10.5" defaultRowHeight="11.45" customHeight="1" x14ac:dyDescent="0.2"/>
  <cols>
    <col min="1" max="1" width="11.6640625" style="32" customWidth="1"/>
    <col min="2" max="2" width="58.33203125" style="32" customWidth="1"/>
    <col min="3" max="6" width="23.33203125" style="32" customWidth="1"/>
    <col min="7" max="16384" width="10.5" style="37"/>
  </cols>
  <sheetData>
    <row r="1" spans="1:6" s="44" customFormat="1" ht="15" customHeight="1" x14ac:dyDescent="0.25">
      <c r="F1" s="45" t="s">
        <v>270</v>
      </c>
    </row>
    <row r="2" spans="1:6" s="44" customFormat="1" ht="45" customHeight="1" x14ac:dyDescent="0.25">
      <c r="A2" s="136" t="s">
        <v>112</v>
      </c>
      <c r="B2" s="136"/>
      <c r="C2" s="136"/>
      <c r="D2" s="136"/>
      <c r="E2" s="136"/>
      <c r="F2" s="136"/>
    </row>
    <row r="3" spans="1:6" ht="15" customHeight="1" x14ac:dyDescent="0.2">
      <c r="B3" s="46" t="s">
        <v>11</v>
      </c>
    </row>
    <row r="4" spans="1:6" s="44" customFormat="1" ht="15" customHeight="1" x14ac:dyDescent="0.25">
      <c r="F4" s="47" t="s">
        <v>113</v>
      </c>
    </row>
    <row r="5" spans="1:6" s="48" customFormat="1" ht="75" customHeight="1" x14ac:dyDescent="0.2">
      <c r="A5" s="46" t="s">
        <v>19</v>
      </c>
      <c r="B5" s="46" t="s">
        <v>20</v>
      </c>
      <c r="C5" s="46" t="s">
        <v>114</v>
      </c>
      <c r="D5" s="46" t="s">
        <v>115</v>
      </c>
      <c r="E5" s="46" t="s">
        <v>116</v>
      </c>
      <c r="F5" s="46" t="s">
        <v>103</v>
      </c>
    </row>
    <row r="6" spans="1:6" s="32" customFormat="1" ht="15" customHeight="1" x14ac:dyDescent="0.2">
      <c r="A6" s="46" t="s">
        <v>25</v>
      </c>
      <c r="B6" s="46" t="s">
        <v>26</v>
      </c>
      <c r="C6" s="46" t="s">
        <v>27</v>
      </c>
      <c r="D6" s="46" t="s">
        <v>28</v>
      </c>
      <c r="E6" s="46" t="s">
        <v>29</v>
      </c>
      <c r="F6" s="46" t="s">
        <v>30</v>
      </c>
    </row>
    <row r="7" spans="1:6" s="32" customFormat="1" ht="30" customHeight="1" x14ac:dyDescent="0.2">
      <c r="A7" s="49" t="s">
        <v>25</v>
      </c>
      <c r="B7" s="58" t="s">
        <v>271</v>
      </c>
      <c r="C7" s="59">
        <v>1395.71</v>
      </c>
      <c r="D7" s="59">
        <v>180744.63</v>
      </c>
      <c r="E7" s="59">
        <v>817517.16</v>
      </c>
      <c r="F7" s="62">
        <v>999657.5</v>
      </c>
    </row>
    <row r="8" spans="1:6" s="32" customFormat="1" ht="45" customHeight="1" x14ac:dyDescent="0.2">
      <c r="A8" s="49" t="s">
        <v>26</v>
      </c>
      <c r="B8" s="50" t="s">
        <v>117</v>
      </c>
      <c r="C8" s="59">
        <v>-828</v>
      </c>
      <c r="D8" s="59">
        <v>-13877.78</v>
      </c>
      <c r="E8" s="59">
        <v>103223.45</v>
      </c>
      <c r="F8" s="60">
        <v>88517.67</v>
      </c>
    </row>
    <row r="9" spans="1:6" s="32" customFormat="1" ht="15" customHeight="1" x14ac:dyDescent="0.2">
      <c r="A9" s="49" t="s">
        <v>27</v>
      </c>
      <c r="B9" s="50" t="s">
        <v>118</v>
      </c>
      <c r="C9" s="59">
        <v>0</v>
      </c>
      <c r="D9" s="59">
        <v>0</v>
      </c>
      <c r="E9" s="59">
        <v>-46049</v>
      </c>
      <c r="F9" s="60">
        <v>-46049</v>
      </c>
    </row>
    <row r="10" spans="1:6" s="32" customFormat="1" ht="30" customHeight="1" x14ac:dyDescent="0.2">
      <c r="A10" s="49" t="s">
        <v>29</v>
      </c>
      <c r="B10" s="58" t="s">
        <v>272</v>
      </c>
      <c r="C10" s="59">
        <v>567.71</v>
      </c>
      <c r="D10" s="59">
        <v>166866.85</v>
      </c>
      <c r="E10" s="59">
        <v>874691.61</v>
      </c>
      <c r="F10" s="62">
        <v>1042126.17</v>
      </c>
    </row>
    <row r="11" spans="1:6" ht="15" customHeight="1" x14ac:dyDescent="0.2"/>
    <row r="12" spans="1:6" ht="15" customHeight="1" x14ac:dyDescent="0.2">
      <c r="B12" s="46" t="s">
        <v>22</v>
      </c>
    </row>
    <row r="13" spans="1:6" ht="15" customHeight="1" x14ac:dyDescent="0.2"/>
    <row r="14" spans="1:6" ht="75" customHeight="1" x14ac:dyDescent="0.2">
      <c r="A14" s="46" t="s">
        <v>19</v>
      </c>
      <c r="B14" s="46" t="s">
        <v>20</v>
      </c>
      <c r="C14" s="46" t="s">
        <v>114</v>
      </c>
      <c r="D14" s="46" t="s">
        <v>115</v>
      </c>
      <c r="E14" s="46" t="s">
        <v>116</v>
      </c>
      <c r="F14" s="46" t="s">
        <v>103</v>
      </c>
    </row>
    <row r="15" spans="1:6" ht="15" customHeight="1" x14ac:dyDescent="0.2">
      <c r="A15" s="46" t="s">
        <v>25</v>
      </c>
      <c r="B15" s="46" t="s">
        <v>26</v>
      </c>
      <c r="C15" s="46" t="s">
        <v>27</v>
      </c>
      <c r="D15" s="46" t="s">
        <v>28</v>
      </c>
      <c r="E15" s="46" t="s">
        <v>29</v>
      </c>
      <c r="F15" s="46" t="s">
        <v>30</v>
      </c>
    </row>
    <row r="16" spans="1:6" ht="30" customHeight="1" x14ac:dyDescent="0.2">
      <c r="A16" s="49" t="s">
        <v>25</v>
      </c>
      <c r="B16" s="58" t="s">
        <v>273</v>
      </c>
      <c r="C16" s="59">
        <v>2727.71</v>
      </c>
      <c r="D16" s="61">
        <v>2544587.59</v>
      </c>
      <c r="E16" s="59">
        <v>614209.9</v>
      </c>
      <c r="F16" s="62">
        <v>3161525.2</v>
      </c>
    </row>
    <row r="17" spans="1:6" ht="45" customHeight="1" x14ac:dyDescent="0.2">
      <c r="A17" s="49" t="s">
        <v>26</v>
      </c>
      <c r="B17" s="50" t="s">
        <v>117</v>
      </c>
      <c r="C17" s="59">
        <v>-1086</v>
      </c>
      <c r="D17" s="59">
        <v>27354.32</v>
      </c>
      <c r="E17" s="59">
        <v>145428.26999999999</v>
      </c>
      <c r="F17" s="60">
        <v>171696.59</v>
      </c>
    </row>
    <row r="18" spans="1:6" ht="15" customHeight="1" x14ac:dyDescent="0.2">
      <c r="A18" s="49" t="s">
        <v>27</v>
      </c>
      <c r="B18" s="50" t="s">
        <v>118</v>
      </c>
      <c r="C18" s="59">
        <v>0</v>
      </c>
      <c r="D18" s="61">
        <v>-2418821.92</v>
      </c>
      <c r="E18" s="59">
        <v>0</v>
      </c>
      <c r="F18" s="62">
        <v>-2418821.92</v>
      </c>
    </row>
    <row r="19" spans="1:6" ht="30" customHeight="1" x14ac:dyDescent="0.2">
      <c r="A19" s="49" t="s">
        <v>29</v>
      </c>
      <c r="B19" s="58" t="s">
        <v>274</v>
      </c>
      <c r="C19" s="59">
        <v>1641.71</v>
      </c>
      <c r="D19" s="59">
        <v>153119.99</v>
      </c>
      <c r="E19" s="59">
        <v>759638.17</v>
      </c>
      <c r="F19" s="60">
        <v>914399.87</v>
      </c>
    </row>
    <row r="20" spans="1:6" ht="15" customHeight="1" x14ac:dyDescent="0.2"/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32" customWidth="1"/>
    <col min="2" max="2" width="58.33203125" style="32" customWidth="1"/>
    <col min="3" max="6" width="17.5" style="32" customWidth="1"/>
    <col min="7" max="16384" width="10.5" style="37"/>
  </cols>
  <sheetData>
    <row r="1" spans="1:6" s="44" customFormat="1" ht="15" customHeight="1" x14ac:dyDescent="0.25">
      <c r="F1" s="45" t="s">
        <v>270</v>
      </c>
    </row>
    <row r="2" spans="1:6" s="44" customFormat="1" ht="15" customHeight="1" x14ac:dyDescent="0.25">
      <c r="A2" s="136" t="s">
        <v>120</v>
      </c>
      <c r="B2" s="136"/>
      <c r="C2" s="136"/>
      <c r="D2" s="136"/>
      <c r="E2" s="136"/>
      <c r="F2" s="136"/>
    </row>
    <row r="3" spans="1:6" s="44" customFormat="1" ht="15" customHeight="1" x14ac:dyDescent="0.25">
      <c r="F3" s="47" t="s">
        <v>121</v>
      </c>
    </row>
    <row r="4" spans="1:6" s="48" customFormat="1" ht="60" customHeight="1" x14ac:dyDescent="0.2">
      <c r="A4" s="46" t="s">
        <v>19</v>
      </c>
      <c r="B4" s="46" t="s">
        <v>20</v>
      </c>
      <c r="C4" s="46" t="s">
        <v>11</v>
      </c>
      <c r="D4" s="46" t="s">
        <v>22</v>
      </c>
      <c r="E4" s="46" t="s">
        <v>23</v>
      </c>
      <c r="F4" s="46" t="s">
        <v>24</v>
      </c>
    </row>
    <row r="5" spans="1:6" s="32" customFormat="1" ht="15" customHeight="1" x14ac:dyDescent="0.2">
      <c r="A5" s="46" t="s">
        <v>25</v>
      </c>
      <c r="B5" s="46" t="s">
        <v>26</v>
      </c>
      <c r="C5" s="46" t="s">
        <v>27</v>
      </c>
      <c r="D5" s="46" t="s">
        <v>28</v>
      </c>
      <c r="E5" s="46" t="s">
        <v>29</v>
      </c>
      <c r="F5" s="46" t="s">
        <v>30</v>
      </c>
    </row>
    <row r="6" spans="1:6" s="32" customFormat="1" ht="45" customHeight="1" x14ac:dyDescent="0.2">
      <c r="A6" s="49" t="s">
        <v>25</v>
      </c>
      <c r="B6" s="50" t="s">
        <v>122</v>
      </c>
      <c r="C6" s="57" t="s">
        <v>36</v>
      </c>
      <c r="D6" s="57" t="s">
        <v>36</v>
      </c>
      <c r="E6" s="57" t="s">
        <v>36</v>
      </c>
      <c r="F6" s="57" t="s">
        <v>36</v>
      </c>
    </row>
    <row r="7" spans="1:6" s="32" customFormat="1" ht="45" customHeight="1" x14ac:dyDescent="0.2">
      <c r="A7" s="49" t="s">
        <v>26</v>
      </c>
      <c r="B7" s="50" t="s">
        <v>123</v>
      </c>
      <c r="C7" s="54">
        <v>1187.0999999999999</v>
      </c>
      <c r="D7" s="54">
        <v>10830.06</v>
      </c>
      <c r="E7" s="54">
        <v>2758.06</v>
      </c>
      <c r="F7" s="54">
        <v>4151.92</v>
      </c>
    </row>
    <row r="8" spans="1:6" s="32" customFormat="1" ht="15" customHeight="1" x14ac:dyDescent="0.2">
      <c r="A8" s="49" t="s">
        <v>27</v>
      </c>
      <c r="B8" s="50" t="s">
        <v>103</v>
      </c>
      <c r="C8" s="52">
        <v>1187.0999999999999</v>
      </c>
      <c r="D8" s="52">
        <v>10830.06</v>
      </c>
      <c r="E8" s="52">
        <v>2758.06</v>
      </c>
      <c r="F8" s="52">
        <v>4151.92</v>
      </c>
    </row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32" customWidth="1"/>
    <col min="2" max="2" width="81.6640625" style="32" customWidth="1"/>
    <col min="3" max="6" width="17.5" style="32" customWidth="1"/>
    <col min="7" max="16384" width="10.5" style="37"/>
  </cols>
  <sheetData>
    <row r="1" spans="1:6" s="55" customFormat="1" ht="15" customHeight="1" x14ac:dyDescent="0.25">
      <c r="F1" s="45" t="s">
        <v>270</v>
      </c>
    </row>
    <row r="2" spans="1:6" s="55" customFormat="1" ht="15" customHeight="1" x14ac:dyDescent="0.25">
      <c r="B2" s="136" t="s">
        <v>53</v>
      </c>
      <c r="C2" s="136"/>
      <c r="D2" s="136"/>
      <c r="E2" s="136"/>
    </row>
    <row r="3" spans="1:6" s="55" customFormat="1" ht="15" customHeight="1" x14ac:dyDescent="0.25">
      <c r="F3" s="47" t="s">
        <v>124</v>
      </c>
    </row>
    <row r="4" spans="1:6" s="32" customFormat="1" ht="60" customHeight="1" x14ac:dyDescent="0.2">
      <c r="A4" s="46" t="s">
        <v>19</v>
      </c>
      <c r="B4" s="46" t="s">
        <v>20</v>
      </c>
      <c r="C4" s="46" t="s">
        <v>11</v>
      </c>
      <c r="D4" s="46" t="s">
        <v>22</v>
      </c>
      <c r="E4" s="46" t="s">
        <v>23</v>
      </c>
      <c r="F4" s="46" t="s">
        <v>24</v>
      </c>
    </row>
    <row r="5" spans="1:6" s="32" customFormat="1" ht="15" customHeight="1" x14ac:dyDescent="0.2">
      <c r="A5" s="56" t="s">
        <v>25</v>
      </c>
      <c r="B5" s="46" t="s">
        <v>26</v>
      </c>
      <c r="C5" s="56" t="s">
        <v>27</v>
      </c>
      <c r="D5" s="56" t="s">
        <v>28</v>
      </c>
      <c r="E5" s="56" t="s">
        <v>29</v>
      </c>
      <c r="F5" s="56" t="s">
        <v>30</v>
      </c>
    </row>
    <row r="6" spans="1:6" s="32" customFormat="1" ht="15" customHeight="1" x14ac:dyDescent="0.2">
      <c r="A6" s="119" t="s">
        <v>125</v>
      </c>
      <c r="B6" s="119"/>
      <c r="C6" s="119"/>
      <c r="D6" s="119"/>
      <c r="E6" s="119"/>
      <c r="F6" s="119"/>
    </row>
    <row r="7" spans="1:6" s="32" customFormat="1" ht="30" customHeight="1" x14ac:dyDescent="0.2">
      <c r="A7" s="57" t="s">
        <v>84</v>
      </c>
      <c r="B7" s="50" t="s">
        <v>126</v>
      </c>
      <c r="C7" s="59">
        <v>576447.43999999994</v>
      </c>
      <c r="D7" s="59">
        <v>512946.49</v>
      </c>
      <c r="E7" s="59">
        <v>231820.1</v>
      </c>
      <c r="F7" s="59">
        <v>175637.23</v>
      </c>
    </row>
    <row r="8" spans="1:6" s="32" customFormat="1" ht="15" customHeight="1" x14ac:dyDescent="0.2">
      <c r="A8" s="57" t="s">
        <v>38</v>
      </c>
      <c r="B8" s="50" t="s">
        <v>103</v>
      </c>
      <c r="C8" s="60">
        <v>576447.43999999994</v>
      </c>
      <c r="D8" s="60">
        <v>512946.49</v>
      </c>
      <c r="E8" s="60">
        <v>231820.1</v>
      </c>
      <c r="F8" s="60">
        <v>175637.23</v>
      </c>
    </row>
    <row r="9" spans="1:6" s="32" customFormat="1" ht="15" customHeight="1" x14ac:dyDescent="0.2">
      <c r="A9" s="119" t="s">
        <v>127</v>
      </c>
      <c r="B9" s="119"/>
      <c r="C9" s="119"/>
      <c r="D9" s="119"/>
      <c r="E9" s="119"/>
      <c r="F9" s="119"/>
    </row>
    <row r="10" spans="1:6" s="32" customFormat="1" ht="15" customHeight="1" x14ac:dyDescent="0.2">
      <c r="A10" s="57" t="s">
        <v>40</v>
      </c>
      <c r="B10" s="50" t="s">
        <v>128</v>
      </c>
      <c r="C10" s="61">
        <v>2480633.11</v>
      </c>
      <c r="D10" s="61">
        <v>1027798.4</v>
      </c>
      <c r="E10" s="59">
        <v>770134.28</v>
      </c>
      <c r="F10" s="59">
        <v>365652.73</v>
      </c>
    </row>
    <row r="11" spans="1:6" s="32" customFormat="1" ht="15" customHeight="1" x14ac:dyDescent="0.2">
      <c r="A11" s="57" t="s">
        <v>57</v>
      </c>
      <c r="B11" s="50" t="s">
        <v>103</v>
      </c>
      <c r="C11" s="62">
        <v>2480633.11</v>
      </c>
      <c r="D11" s="62">
        <v>1027798.4</v>
      </c>
      <c r="E11" s="60">
        <v>770134.28</v>
      </c>
      <c r="F11" s="60">
        <v>365652.73</v>
      </c>
    </row>
    <row r="12" spans="1:6" s="32" customFormat="1" ht="15" customHeight="1" x14ac:dyDescent="0.2">
      <c r="A12" s="119" t="s">
        <v>129</v>
      </c>
      <c r="B12" s="119"/>
      <c r="C12" s="119"/>
      <c r="D12" s="119"/>
      <c r="E12" s="119"/>
      <c r="F12" s="119"/>
    </row>
    <row r="13" spans="1:6" s="32" customFormat="1" ht="15" customHeight="1" x14ac:dyDescent="0.2">
      <c r="A13" s="57" t="s">
        <v>63</v>
      </c>
      <c r="B13" s="50" t="s">
        <v>130</v>
      </c>
      <c r="C13" s="59">
        <v>228154.95</v>
      </c>
      <c r="D13" s="59">
        <v>108827.57</v>
      </c>
      <c r="E13" s="59">
        <v>105882.24000000001</v>
      </c>
      <c r="F13" s="59">
        <v>14727.57</v>
      </c>
    </row>
    <row r="14" spans="1:6" s="32" customFormat="1" ht="15" customHeight="1" x14ac:dyDescent="0.2">
      <c r="A14" s="57" t="s">
        <v>79</v>
      </c>
      <c r="B14" s="50" t="s">
        <v>103</v>
      </c>
      <c r="C14" s="60">
        <v>228154.95</v>
      </c>
      <c r="D14" s="60">
        <v>108827.57</v>
      </c>
      <c r="E14" s="60">
        <v>105882.24000000001</v>
      </c>
      <c r="F14" s="60">
        <v>14727.57</v>
      </c>
    </row>
    <row r="15" spans="1:6" s="32" customFormat="1" ht="15" customHeight="1" x14ac:dyDescent="0.2">
      <c r="A15" s="57" t="s">
        <v>88</v>
      </c>
      <c r="B15" s="50" t="s">
        <v>131</v>
      </c>
      <c r="C15" s="62">
        <v>3285235.5</v>
      </c>
      <c r="D15" s="62">
        <v>1649572.46</v>
      </c>
      <c r="E15" s="62">
        <v>1107836.6200000001</v>
      </c>
      <c r="F15" s="60">
        <v>556017.53</v>
      </c>
    </row>
    <row r="16" spans="1:6" ht="11.45" customHeight="1" x14ac:dyDescent="0.2">
      <c r="C16" s="47"/>
      <c r="D16" s="47"/>
      <c r="E16" s="47"/>
      <c r="F16" s="47"/>
    </row>
  </sheetData>
  <mergeCells count="4">
    <mergeCell ref="A9:F9"/>
    <mergeCell ref="A12:F12"/>
    <mergeCell ref="B2:E2"/>
    <mergeCell ref="A6:F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E11"/>
  <sheetViews>
    <sheetView workbookViewId="0">
      <selection activeCell="Z1" sqref="Z1"/>
    </sheetView>
  </sheetViews>
  <sheetFormatPr defaultColWidth="10.5" defaultRowHeight="11.45" customHeight="1" x14ac:dyDescent="0.2"/>
  <cols>
    <col min="1" max="1" width="11.6640625" style="32" customWidth="1"/>
    <col min="2" max="2" width="0.1640625" style="32" customWidth="1"/>
    <col min="3" max="3" width="8" style="32" customWidth="1"/>
    <col min="4" max="4" width="8.1640625" style="32" customWidth="1"/>
    <col min="5" max="5" width="4" style="32" customWidth="1"/>
    <col min="6" max="6" width="3" style="32" customWidth="1"/>
    <col min="7" max="8" width="7" style="32" customWidth="1"/>
    <col min="9" max="9" width="3" style="32" customWidth="1"/>
    <col min="10" max="10" width="4" style="32" customWidth="1"/>
    <col min="11" max="11" width="1" style="32" customWidth="1"/>
    <col min="12" max="12" width="5.1640625" style="32" customWidth="1"/>
    <col min="13" max="13" width="0.83203125" style="32" customWidth="1"/>
    <col min="14" max="14" width="7" style="32" customWidth="1"/>
    <col min="15" max="15" width="2.1640625" style="32" customWidth="1"/>
    <col min="16" max="16" width="5" style="32" customWidth="1"/>
    <col min="17" max="17" width="5.1640625" style="32" customWidth="1"/>
    <col min="18" max="18" width="5.33203125" style="32" customWidth="1"/>
    <col min="19" max="19" width="8.1640625" style="32" customWidth="1"/>
    <col min="20" max="20" width="1.33203125" style="32" customWidth="1"/>
    <col min="21" max="21" width="5.83203125" style="32" customWidth="1"/>
    <col min="22" max="22" width="2.1640625" style="32" customWidth="1"/>
    <col min="23" max="23" width="3.6640625" style="32" customWidth="1"/>
    <col min="24" max="24" width="11.6640625" style="32" customWidth="1"/>
    <col min="25" max="25" width="2.1640625" style="32" customWidth="1"/>
    <col min="26" max="26" width="17.5" style="32" customWidth="1"/>
    <col min="27" max="27" width="3.6640625" style="32" customWidth="1"/>
    <col min="28" max="29" width="11.6640625" style="32" customWidth="1"/>
    <col min="30" max="31" width="10.5" style="32" customWidth="1"/>
    <col min="32" max="16384" width="10.5" style="37"/>
  </cols>
  <sheetData>
    <row r="1" spans="1:26" s="55" customFormat="1" ht="15" customHeight="1" x14ac:dyDescent="0.25">
      <c r="Z1" s="45" t="s">
        <v>270</v>
      </c>
    </row>
    <row r="2" spans="1:26" s="55" customFormat="1" ht="15" customHeight="1" x14ac:dyDescent="0.25">
      <c r="B2" s="137" t="s">
        <v>56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6" s="55" customFormat="1" ht="15" customHeight="1" x14ac:dyDescent="0.25">
      <c r="Z3" s="47" t="s">
        <v>132</v>
      </c>
    </row>
    <row r="4" spans="1:26" s="32" customFormat="1" ht="60" customHeight="1" x14ac:dyDescent="0.2">
      <c r="A4" s="46" t="s">
        <v>19</v>
      </c>
      <c r="B4" s="119" t="s">
        <v>20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 t="s">
        <v>11</v>
      </c>
      <c r="P4" s="119"/>
      <c r="Q4" s="119"/>
      <c r="R4" s="119"/>
      <c r="S4" s="119" t="s">
        <v>22</v>
      </c>
      <c r="T4" s="119"/>
      <c r="U4" s="119"/>
      <c r="V4" s="119"/>
      <c r="W4" s="119" t="s">
        <v>23</v>
      </c>
      <c r="X4" s="119"/>
      <c r="Y4" s="119"/>
      <c r="Z4" s="46" t="s">
        <v>24</v>
      </c>
    </row>
    <row r="5" spans="1:26" s="32" customFormat="1" ht="15" customHeight="1" x14ac:dyDescent="0.2">
      <c r="A5" s="56" t="s">
        <v>25</v>
      </c>
      <c r="B5" s="119" t="s">
        <v>26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3" t="s">
        <v>27</v>
      </c>
      <c r="P5" s="123"/>
      <c r="Q5" s="123"/>
      <c r="R5" s="123"/>
      <c r="S5" s="123" t="s">
        <v>28</v>
      </c>
      <c r="T5" s="123"/>
      <c r="U5" s="123"/>
      <c r="V5" s="123"/>
      <c r="W5" s="123" t="s">
        <v>29</v>
      </c>
      <c r="X5" s="123"/>
      <c r="Y5" s="123"/>
      <c r="Z5" s="56" t="s">
        <v>30</v>
      </c>
    </row>
    <row r="6" spans="1:26" s="32" customFormat="1" ht="15" customHeight="1" x14ac:dyDescent="0.2">
      <c r="A6" s="57" t="s">
        <v>25</v>
      </c>
      <c r="B6" s="115" t="s">
        <v>133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20">
        <v>18152099.559999999</v>
      </c>
      <c r="P6" s="120"/>
      <c r="Q6" s="120"/>
      <c r="R6" s="120"/>
      <c r="S6" s="120">
        <v>15485009.48</v>
      </c>
      <c r="T6" s="120"/>
      <c r="U6" s="120"/>
      <c r="V6" s="120"/>
      <c r="W6" s="120">
        <v>5812592.1200000001</v>
      </c>
      <c r="X6" s="120"/>
      <c r="Y6" s="120"/>
      <c r="Z6" s="61">
        <v>5268111.93</v>
      </c>
    </row>
    <row r="7" spans="1:26" s="32" customFormat="1" ht="30" customHeight="1" x14ac:dyDescent="0.2">
      <c r="A7" s="57" t="s">
        <v>26</v>
      </c>
      <c r="B7" s="115" t="s">
        <v>134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20">
        <v>3595529.96</v>
      </c>
      <c r="P7" s="120"/>
      <c r="Q7" s="120"/>
      <c r="R7" s="120"/>
      <c r="S7" s="120">
        <v>3079586.54</v>
      </c>
      <c r="T7" s="120"/>
      <c r="U7" s="120"/>
      <c r="V7" s="120"/>
      <c r="W7" s="120">
        <v>1154366.1200000001</v>
      </c>
      <c r="X7" s="120"/>
      <c r="Y7" s="120"/>
      <c r="Z7" s="61">
        <v>1047902.1</v>
      </c>
    </row>
    <row r="8" spans="1:26" s="32" customFormat="1" ht="15" customHeight="1" x14ac:dyDescent="0.2">
      <c r="A8" s="57" t="s">
        <v>28</v>
      </c>
      <c r="B8" s="115" t="s">
        <v>135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21">
        <v>140280.51</v>
      </c>
      <c r="P8" s="121"/>
      <c r="Q8" s="121"/>
      <c r="R8" s="121"/>
      <c r="S8" s="121">
        <v>155953.32999999999</v>
      </c>
      <c r="T8" s="121"/>
      <c r="U8" s="121"/>
      <c r="V8" s="121"/>
      <c r="W8" s="121">
        <v>32526.86</v>
      </c>
      <c r="X8" s="121"/>
      <c r="Y8" s="121"/>
      <c r="Z8" s="59">
        <v>44380.36</v>
      </c>
    </row>
    <row r="9" spans="1:26" s="32" customFormat="1" ht="15" customHeight="1" x14ac:dyDescent="0.2">
      <c r="A9" s="57" t="s">
        <v>29</v>
      </c>
      <c r="B9" s="115" t="s">
        <v>119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21">
        <v>9890</v>
      </c>
      <c r="P9" s="121"/>
      <c r="Q9" s="121"/>
      <c r="R9" s="121"/>
      <c r="S9" s="121">
        <v>16890</v>
      </c>
      <c r="T9" s="121"/>
      <c r="U9" s="121"/>
      <c r="V9" s="121"/>
      <c r="W9" s="138" t="s">
        <v>36</v>
      </c>
      <c r="X9" s="138"/>
      <c r="Y9" s="138"/>
      <c r="Z9" s="59">
        <v>7000</v>
      </c>
    </row>
    <row r="10" spans="1:26" s="32" customFormat="1" ht="15" customHeight="1" x14ac:dyDescent="0.2">
      <c r="A10" s="57" t="s">
        <v>30</v>
      </c>
      <c r="B10" s="115" t="s">
        <v>103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>
        <v>21897800.030000001</v>
      </c>
      <c r="P10" s="116"/>
      <c r="Q10" s="116"/>
      <c r="R10" s="116"/>
      <c r="S10" s="116">
        <v>18737439.350000001</v>
      </c>
      <c r="T10" s="116"/>
      <c r="U10" s="116"/>
      <c r="V10" s="116"/>
      <c r="W10" s="116">
        <v>6999485.0999999996</v>
      </c>
      <c r="X10" s="116"/>
      <c r="Y10" s="116"/>
      <c r="Z10" s="62">
        <v>6367394.3899999997</v>
      </c>
    </row>
    <row r="11" spans="1:26" ht="15" customHeight="1" x14ac:dyDescent="0.2"/>
  </sheetData>
  <mergeCells count="29">
    <mergeCell ref="B2:Y2"/>
    <mergeCell ref="B4:N4"/>
    <mergeCell ref="O4:R4"/>
    <mergeCell ref="S4:V4"/>
    <mergeCell ref="W4:Y4"/>
    <mergeCell ref="B5:N5"/>
    <mergeCell ref="O5:R5"/>
    <mergeCell ref="S5:V5"/>
    <mergeCell ref="W5:Y5"/>
    <mergeCell ref="B6:N6"/>
    <mergeCell ref="O6:R6"/>
    <mergeCell ref="S6:V6"/>
    <mergeCell ref="W6:Y6"/>
    <mergeCell ref="B8:N8"/>
    <mergeCell ref="O8:R8"/>
    <mergeCell ref="S8:V8"/>
    <mergeCell ref="W8:Y8"/>
    <mergeCell ref="B7:N7"/>
    <mergeCell ref="O7:R7"/>
    <mergeCell ref="S7:V7"/>
    <mergeCell ref="W7:Y7"/>
    <mergeCell ref="B9:N9"/>
    <mergeCell ref="O9:R9"/>
    <mergeCell ref="S9:V9"/>
    <mergeCell ref="W9:Y9"/>
    <mergeCell ref="B10:N10"/>
    <mergeCell ref="O10:R10"/>
    <mergeCell ref="S10:V10"/>
    <mergeCell ref="W10:Y10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" customWidth="1"/>
    <col min="2" max="2" width="58.33203125" style="1" customWidth="1"/>
    <col min="3" max="6" width="17.5" style="1" customWidth="1"/>
  </cols>
  <sheetData>
    <row r="1" spans="1:6" s="8" customFormat="1" ht="15" customHeight="1" x14ac:dyDescent="0.25">
      <c r="F1" s="45" t="s">
        <v>270</v>
      </c>
    </row>
    <row r="2" spans="1:6" s="8" customFormat="1" ht="15" customHeight="1" x14ac:dyDescent="0.25">
      <c r="B2" s="139" t="s">
        <v>59</v>
      </c>
      <c r="C2" s="139"/>
      <c r="D2" s="139"/>
      <c r="E2" s="139"/>
    </row>
    <row r="3" spans="1:6" s="8" customFormat="1" ht="15" customHeight="1" x14ac:dyDescent="0.25">
      <c r="F3" s="9" t="s">
        <v>139</v>
      </c>
    </row>
    <row r="4" spans="1:6" s="1" customFormat="1" ht="60" customHeight="1" x14ac:dyDescent="0.2">
      <c r="A4" s="2" t="s">
        <v>19</v>
      </c>
      <c r="B4" s="2" t="s">
        <v>20</v>
      </c>
      <c r="C4" s="2" t="s">
        <v>11</v>
      </c>
      <c r="D4" s="2" t="s">
        <v>22</v>
      </c>
      <c r="E4" s="2" t="s">
        <v>23</v>
      </c>
      <c r="F4" s="2" t="s">
        <v>24</v>
      </c>
    </row>
    <row r="5" spans="1:6" s="1" customFormat="1" ht="15" customHeight="1" x14ac:dyDescent="0.2">
      <c r="A5" s="3" t="s">
        <v>25</v>
      </c>
      <c r="B5" s="2" t="s">
        <v>26</v>
      </c>
      <c r="C5" s="3" t="s">
        <v>27</v>
      </c>
      <c r="D5" s="3" t="s">
        <v>28</v>
      </c>
      <c r="E5" s="3" t="s">
        <v>29</v>
      </c>
      <c r="F5" s="3" t="s">
        <v>30</v>
      </c>
    </row>
    <row r="6" spans="1:6" s="1" customFormat="1" ht="16.5" customHeight="1" x14ac:dyDescent="0.2">
      <c r="A6" s="4" t="s">
        <v>28</v>
      </c>
      <c r="B6" s="5" t="s">
        <v>140</v>
      </c>
      <c r="C6" s="59">
        <v>303924.64</v>
      </c>
      <c r="D6" s="59">
        <v>266999.46999999997</v>
      </c>
      <c r="E6" s="59">
        <v>101477.34</v>
      </c>
      <c r="F6" s="59">
        <v>102726.16</v>
      </c>
    </row>
    <row r="7" spans="1:6" s="1" customFormat="1" ht="15" customHeight="1" x14ac:dyDescent="0.2">
      <c r="A7" s="4" t="s">
        <v>43</v>
      </c>
      <c r="B7" s="5" t="s">
        <v>141</v>
      </c>
      <c r="C7" s="61">
        <v>1801237.4</v>
      </c>
      <c r="D7" s="61">
        <v>1773081.3</v>
      </c>
      <c r="E7" s="59">
        <v>605305.80000000005</v>
      </c>
      <c r="F7" s="59">
        <v>559562.1</v>
      </c>
    </row>
    <row r="8" spans="1:6" s="1" customFormat="1" ht="15" customHeight="1" x14ac:dyDescent="0.2">
      <c r="A8" s="4" t="s">
        <v>46</v>
      </c>
      <c r="B8" s="5" t="s">
        <v>119</v>
      </c>
      <c r="C8" s="59">
        <v>363350.93</v>
      </c>
      <c r="D8" s="59">
        <v>549824.06999999995</v>
      </c>
      <c r="E8" s="59">
        <v>126454.56</v>
      </c>
      <c r="F8" s="59">
        <v>173756.91</v>
      </c>
    </row>
    <row r="9" spans="1:6" s="1" customFormat="1" ht="15" customHeight="1" x14ac:dyDescent="0.2">
      <c r="A9" s="4" t="s">
        <v>47</v>
      </c>
      <c r="B9" s="5" t="s">
        <v>103</v>
      </c>
      <c r="C9" s="62">
        <v>2468512.9700000002</v>
      </c>
      <c r="D9" s="62">
        <v>2589904.84</v>
      </c>
      <c r="E9" s="60">
        <v>833237.7</v>
      </c>
      <c r="F9" s="60">
        <v>836045.17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D14" sqref="D14"/>
    </sheetView>
  </sheetViews>
  <sheetFormatPr defaultColWidth="10.5" defaultRowHeight="11.45" customHeight="1" x14ac:dyDescent="0.2"/>
  <cols>
    <col min="1" max="1" width="11.6640625" style="1" customWidth="1"/>
    <col min="2" max="2" width="58.33203125" style="1" customWidth="1"/>
    <col min="3" max="6" width="17.5" style="1" customWidth="1"/>
  </cols>
  <sheetData>
    <row r="1" spans="1:6" s="8" customFormat="1" ht="15" customHeight="1" x14ac:dyDescent="0.25">
      <c r="F1" s="45" t="s">
        <v>270</v>
      </c>
    </row>
    <row r="2" spans="1:6" s="8" customFormat="1" ht="15" customHeight="1" x14ac:dyDescent="0.25">
      <c r="B2" s="139" t="s">
        <v>62</v>
      </c>
      <c r="C2" s="139"/>
      <c r="D2" s="139"/>
      <c r="E2" s="139"/>
    </row>
    <row r="3" spans="1:6" s="8" customFormat="1" ht="15" customHeight="1" x14ac:dyDescent="0.25">
      <c r="F3" s="9" t="s">
        <v>142</v>
      </c>
    </row>
    <row r="4" spans="1:6" s="1" customFormat="1" ht="60" customHeight="1" x14ac:dyDescent="0.2">
      <c r="A4" s="2" t="s">
        <v>19</v>
      </c>
      <c r="B4" s="2" t="s">
        <v>20</v>
      </c>
      <c r="C4" s="2" t="s">
        <v>11</v>
      </c>
      <c r="D4" s="2" t="s">
        <v>22</v>
      </c>
      <c r="E4" s="2" t="s">
        <v>23</v>
      </c>
      <c r="F4" s="2" t="s">
        <v>24</v>
      </c>
    </row>
    <row r="5" spans="1:6" s="1" customFormat="1" ht="15" customHeight="1" x14ac:dyDescent="0.2">
      <c r="A5" s="3" t="s">
        <v>25</v>
      </c>
      <c r="B5" s="2" t="s">
        <v>26</v>
      </c>
      <c r="C5" s="3" t="s">
        <v>27</v>
      </c>
      <c r="D5" s="3" t="s">
        <v>28</v>
      </c>
      <c r="E5" s="3" t="s">
        <v>29</v>
      </c>
      <c r="F5" s="3" t="s">
        <v>30</v>
      </c>
    </row>
    <row r="6" spans="1:6" s="1" customFormat="1" ht="45" customHeight="1" x14ac:dyDescent="0.2">
      <c r="A6" s="4" t="s">
        <v>27</v>
      </c>
      <c r="B6" s="5" t="s">
        <v>143</v>
      </c>
      <c r="C6" s="59">
        <v>110540.76</v>
      </c>
      <c r="D6" s="59">
        <v>16200.93</v>
      </c>
      <c r="E6" s="59">
        <v>20665.5</v>
      </c>
      <c r="F6" s="59">
        <v>6343.18</v>
      </c>
    </row>
    <row r="7" spans="1:6" s="1" customFormat="1" ht="15" customHeight="1" x14ac:dyDescent="0.2">
      <c r="A7" s="4" t="s">
        <v>29</v>
      </c>
      <c r="B7" s="5" t="s">
        <v>144</v>
      </c>
      <c r="C7" s="59">
        <v>228301.21</v>
      </c>
      <c r="D7" s="59">
        <v>385184.01</v>
      </c>
      <c r="E7" s="59">
        <v>83596.67</v>
      </c>
      <c r="F7" s="59">
        <v>115718.36</v>
      </c>
    </row>
    <row r="8" spans="1:6" s="1" customFormat="1" ht="15" customHeight="1" x14ac:dyDescent="0.2">
      <c r="A8" s="4" t="s">
        <v>30</v>
      </c>
      <c r="B8" s="5" t="s">
        <v>145</v>
      </c>
      <c r="C8" s="63" t="s">
        <v>36</v>
      </c>
      <c r="D8" s="63" t="s">
        <v>36</v>
      </c>
      <c r="E8" s="63" t="s">
        <v>36</v>
      </c>
      <c r="F8" s="63" t="s">
        <v>36</v>
      </c>
    </row>
    <row r="9" spans="1:6" s="1" customFormat="1" ht="15" customHeight="1" x14ac:dyDescent="0.2">
      <c r="A9" s="4" t="s">
        <v>31</v>
      </c>
      <c r="B9" s="5" t="s">
        <v>103</v>
      </c>
      <c r="C9" s="60">
        <v>338841.97</v>
      </c>
      <c r="D9" s="60">
        <v>401384.94</v>
      </c>
      <c r="E9" s="60">
        <v>104262.17</v>
      </c>
      <c r="F9" s="60">
        <v>122061.54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3"/>
  <sheetViews>
    <sheetView workbookViewId="0">
      <selection activeCell="D1" sqref="D1"/>
    </sheetView>
  </sheetViews>
  <sheetFormatPr defaultColWidth="10.5" defaultRowHeight="11.45" customHeight="1" x14ac:dyDescent="0.2"/>
  <cols>
    <col min="1" max="1" width="11.6640625" style="32" customWidth="1"/>
    <col min="2" max="2" width="58.33203125" style="32" customWidth="1"/>
    <col min="3" max="4" width="23.33203125" style="32" customWidth="1"/>
    <col min="5" max="16384" width="10.5" style="37"/>
  </cols>
  <sheetData>
    <row r="1" spans="1:4" s="44" customFormat="1" ht="15" customHeight="1" x14ac:dyDescent="0.25">
      <c r="D1" s="45" t="s">
        <v>270</v>
      </c>
    </row>
    <row r="2" spans="1:4" s="44" customFormat="1" ht="45" customHeight="1" x14ac:dyDescent="0.25">
      <c r="A2" s="136" t="s">
        <v>146</v>
      </c>
      <c r="B2" s="136"/>
      <c r="C2" s="136"/>
      <c r="D2" s="136"/>
    </row>
    <row r="3" spans="1:4" ht="15" customHeight="1" x14ac:dyDescent="0.2">
      <c r="B3" s="46" t="s">
        <v>11</v>
      </c>
    </row>
    <row r="4" spans="1:4" s="44" customFormat="1" ht="15" customHeight="1" x14ac:dyDescent="0.25">
      <c r="D4" s="47" t="s">
        <v>147</v>
      </c>
    </row>
    <row r="5" spans="1:4" s="48" customFormat="1" ht="30" customHeight="1" x14ac:dyDescent="0.2">
      <c r="A5" s="46" t="s">
        <v>19</v>
      </c>
      <c r="B5" s="46" t="s">
        <v>20</v>
      </c>
      <c r="C5" s="46" t="s">
        <v>148</v>
      </c>
      <c r="D5" s="46" t="s">
        <v>103</v>
      </c>
    </row>
    <row r="6" spans="1:4" s="32" customFormat="1" ht="15" customHeight="1" x14ac:dyDescent="0.2">
      <c r="A6" s="46" t="s">
        <v>25</v>
      </c>
      <c r="B6" s="46" t="s">
        <v>26</v>
      </c>
      <c r="C6" s="46" t="s">
        <v>27</v>
      </c>
      <c r="D6" s="46" t="s">
        <v>29</v>
      </c>
    </row>
    <row r="7" spans="1:4" s="32" customFormat="1" ht="30" customHeight="1" x14ac:dyDescent="0.2">
      <c r="A7" s="49" t="s">
        <v>25</v>
      </c>
      <c r="B7" s="50" t="s">
        <v>149</v>
      </c>
      <c r="C7" s="59">
        <v>0</v>
      </c>
      <c r="D7" s="60">
        <v>0</v>
      </c>
    </row>
    <row r="8" spans="1:4" s="32" customFormat="1" ht="45" customHeight="1" x14ac:dyDescent="0.2">
      <c r="A8" s="49" t="s">
        <v>26</v>
      </c>
      <c r="B8" s="50" t="s">
        <v>150</v>
      </c>
      <c r="C8" s="59">
        <v>-208635.27</v>
      </c>
      <c r="D8" s="60">
        <v>-208635.27</v>
      </c>
    </row>
    <row r="9" spans="1:4" s="32" customFormat="1" ht="15" customHeight="1" x14ac:dyDescent="0.2">
      <c r="A9" s="49" t="s">
        <v>30</v>
      </c>
      <c r="B9" s="50" t="s">
        <v>103</v>
      </c>
      <c r="C9" s="60">
        <v>-208635.27</v>
      </c>
      <c r="D9" s="60">
        <v>-208635.27</v>
      </c>
    </row>
    <row r="10" spans="1:4" ht="15" customHeight="1" x14ac:dyDescent="0.2"/>
    <row r="11" spans="1:4" ht="15" customHeight="1" x14ac:dyDescent="0.2">
      <c r="B11" s="46" t="s">
        <v>22</v>
      </c>
    </row>
    <row r="12" spans="1:4" ht="15" customHeight="1" x14ac:dyDescent="0.2"/>
    <row r="13" spans="1:4" ht="30" customHeight="1" x14ac:dyDescent="0.2">
      <c r="A13" s="46" t="s">
        <v>19</v>
      </c>
      <c r="B13" s="46" t="s">
        <v>20</v>
      </c>
      <c r="C13" s="46" t="s">
        <v>148</v>
      </c>
      <c r="D13" s="46" t="s">
        <v>103</v>
      </c>
    </row>
    <row r="14" spans="1:4" ht="15" customHeight="1" x14ac:dyDescent="0.2">
      <c r="A14" s="46" t="s">
        <v>25</v>
      </c>
      <c r="B14" s="46" t="s">
        <v>26</v>
      </c>
      <c r="C14" s="46" t="s">
        <v>27</v>
      </c>
      <c r="D14" s="46" t="s">
        <v>29</v>
      </c>
    </row>
    <row r="15" spans="1:4" ht="30" customHeight="1" x14ac:dyDescent="0.2">
      <c r="A15" s="49" t="s">
        <v>25</v>
      </c>
      <c r="B15" s="50" t="s">
        <v>149</v>
      </c>
      <c r="C15" s="63" t="s">
        <v>36</v>
      </c>
      <c r="D15" s="64" t="s">
        <v>36</v>
      </c>
    </row>
    <row r="16" spans="1:4" ht="45" customHeight="1" x14ac:dyDescent="0.2">
      <c r="A16" s="49" t="s">
        <v>26</v>
      </c>
      <c r="B16" s="50" t="s">
        <v>150</v>
      </c>
      <c r="C16" s="59">
        <v>-267413.17</v>
      </c>
      <c r="D16" s="60">
        <v>-267413.17</v>
      </c>
    </row>
    <row r="17" spans="1:4" ht="15" customHeight="1" x14ac:dyDescent="0.2">
      <c r="A17" s="49" t="s">
        <v>30</v>
      </c>
      <c r="B17" s="50" t="s">
        <v>103</v>
      </c>
      <c r="C17" s="60">
        <v>-267413.17</v>
      </c>
      <c r="D17" s="60">
        <v>-267413.17</v>
      </c>
    </row>
    <row r="18" spans="1:4" ht="15" customHeight="1" x14ac:dyDescent="0.2">
      <c r="C18" s="47"/>
      <c r="D18" s="47"/>
    </row>
    <row r="19" spans="1:4" ht="15" customHeight="1" x14ac:dyDescent="0.2">
      <c r="B19" s="46" t="s">
        <v>23</v>
      </c>
    </row>
    <row r="20" spans="1:4" ht="15" customHeight="1" x14ac:dyDescent="0.2"/>
    <row r="21" spans="1:4" ht="30" customHeight="1" x14ac:dyDescent="0.2">
      <c r="A21" s="46" t="s">
        <v>19</v>
      </c>
      <c r="B21" s="46" t="s">
        <v>20</v>
      </c>
      <c r="C21" s="46" t="s">
        <v>148</v>
      </c>
      <c r="D21" s="46" t="s">
        <v>103</v>
      </c>
    </row>
    <row r="22" spans="1:4" ht="15" customHeight="1" x14ac:dyDescent="0.2">
      <c r="A22" s="46" t="s">
        <v>25</v>
      </c>
      <c r="B22" s="46" t="s">
        <v>26</v>
      </c>
      <c r="C22" s="46" t="s">
        <v>27</v>
      </c>
      <c r="D22" s="46" t="s">
        <v>29</v>
      </c>
    </row>
    <row r="23" spans="1:4" ht="30" customHeight="1" x14ac:dyDescent="0.2">
      <c r="A23" s="49" t="s">
        <v>25</v>
      </c>
      <c r="B23" s="50" t="s">
        <v>149</v>
      </c>
      <c r="C23" s="63" t="s">
        <v>36</v>
      </c>
      <c r="D23" s="64" t="s">
        <v>36</v>
      </c>
    </row>
    <row r="24" spans="1:4" ht="45" customHeight="1" x14ac:dyDescent="0.2">
      <c r="A24" s="49" t="s">
        <v>26</v>
      </c>
      <c r="B24" s="50" t="s">
        <v>150</v>
      </c>
      <c r="C24" s="61">
        <v>8652040.0999999996</v>
      </c>
      <c r="D24" s="62">
        <v>8652040.0999999996</v>
      </c>
    </row>
    <row r="25" spans="1:4" ht="15" customHeight="1" x14ac:dyDescent="0.2">
      <c r="A25" s="49" t="s">
        <v>30</v>
      </c>
      <c r="B25" s="50" t="s">
        <v>103</v>
      </c>
      <c r="C25" s="62">
        <v>8652040.0999999996</v>
      </c>
      <c r="D25" s="62">
        <v>8652040.0999999996</v>
      </c>
    </row>
    <row r="26" spans="1:4" ht="15" customHeight="1" x14ac:dyDescent="0.2"/>
    <row r="27" spans="1:4" ht="15" customHeight="1" x14ac:dyDescent="0.2">
      <c r="B27" s="46" t="s">
        <v>24</v>
      </c>
    </row>
    <row r="28" spans="1:4" ht="15" customHeight="1" x14ac:dyDescent="0.2"/>
    <row r="29" spans="1:4" ht="30" customHeight="1" x14ac:dyDescent="0.2">
      <c r="A29" s="46" t="s">
        <v>19</v>
      </c>
      <c r="B29" s="46" t="s">
        <v>20</v>
      </c>
      <c r="C29" s="46" t="s">
        <v>148</v>
      </c>
      <c r="D29" s="46" t="s">
        <v>103</v>
      </c>
    </row>
    <row r="30" spans="1:4" ht="15" customHeight="1" x14ac:dyDescent="0.2">
      <c r="A30" s="46" t="s">
        <v>25</v>
      </c>
      <c r="B30" s="46" t="s">
        <v>26</v>
      </c>
      <c r="C30" s="46" t="s">
        <v>27</v>
      </c>
      <c r="D30" s="46" t="s">
        <v>29</v>
      </c>
    </row>
    <row r="31" spans="1:4" ht="30" customHeight="1" x14ac:dyDescent="0.2">
      <c r="A31" s="49" t="s">
        <v>25</v>
      </c>
      <c r="B31" s="50" t="s">
        <v>149</v>
      </c>
      <c r="C31" s="63" t="s">
        <v>36</v>
      </c>
      <c r="D31" s="64" t="s">
        <v>36</v>
      </c>
    </row>
    <row r="32" spans="1:4" ht="45" customHeight="1" x14ac:dyDescent="0.2">
      <c r="A32" s="49" t="s">
        <v>26</v>
      </c>
      <c r="B32" s="50" t="s">
        <v>150</v>
      </c>
      <c r="C32" s="59">
        <v>-328277.64</v>
      </c>
      <c r="D32" s="60">
        <v>-328277.64</v>
      </c>
    </row>
    <row r="33" spans="1:4" ht="15" customHeight="1" x14ac:dyDescent="0.2">
      <c r="A33" s="49" t="s">
        <v>30</v>
      </c>
      <c r="B33" s="50" t="s">
        <v>103</v>
      </c>
      <c r="C33" s="60">
        <v>-328277.64</v>
      </c>
      <c r="D33" s="60">
        <v>-328277.64</v>
      </c>
    </row>
  </sheetData>
  <mergeCells count="1">
    <mergeCell ref="A2:D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0"/>
  <sheetViews>
    <sheetView workbookViewId="0">
      <selection activeCell="J1" sqref="J1"/>
    </sheetView>
  </sheetViews>
  <sheetFormatPr defaultColWidth="10.5" defaultRowHeight="11.45" customHeight="1" x14ac:dyDescent="0.25"/>
  <cols>
    <col min="1" max="1" width="11.6640625" style="32" customWidth="1"/>
    <col min="2" max="2" width="29.1640625" style="32" customWidth="1"/>
    <col min="3" max="4" width="14.6640625" style="55" customWidth="1"/>
    <col min="5" max="5" width="8.1640625" style="32" customWidth="1"/>
    <col min="6" max="6" width="9.33203125" style="32" customWidth="1"/>
    <col min="7" max="7" width="17.5" style="32" customWidth="1"/>
    <col min="8" max="8" width="8.83203125" style="32" customWidth="1"/>
    <col min="9" max="9" width="8.83203125" style="55" customWidth="1"/>
    <col min="10" max="10" width="17.5" style="32" customWidth="1"/>
    <col min="11" max="16384" width="10.5" style="37"/>
  </cols>
  <sheetData>
    <row r="1" spans="1:10" s="55" customFormat="1" ht="15" customHeight="1" x14ac:dyDescent="0.25">
      <c r="J1" s="45" t="s">
        <v>270</v>
      </c>
    </row>
    <row r="2" spans="1:10" s="55" customFormat="1" ht="15" customHeight="1" x14ac:dyDescent="0.25">
      <c r="B2" s="137" t="s">
        <v>68</v>
      </c>
      <c r="C2" s="137"/>
      <c r="D2" s="137"/>
      <c r="E2" s="137"/>
      <c r="F2" s="137"/>
      <c r="G2" s="137"/>
      <c r="H2" s="137"/>
      <c r="I2" s="137"/>
    </row>
    <row r="3" spans="1:10" s="55" customFormat="1" ht="15" customHeight="1" x14ac:dyDescent="0.25">
      <c r="J3" s="47" t="s">
        <v>151</v>
      </c>
    </row>
    <row r="4" spans="1:10" s="32" customFormat="1" ht="60" customHeight="1" x14ac:dyDescent="0.2">
      <c r="A4" s="46" t="s">
        <v>19</v>
      </c>
      <c r="B4" s="119" t="s">
        <v>20</v>
      </c>
      <c r="C4" s="119"/>
      <c r="D4" s="119"/>
      <c r="E4" s="119" t="s">
        <v>11</v>
      </c>
      <c r="F4" s="119"/>
      <c r="G4" s="46" t="s">
        <v>22</v>
      </c>
      <c r="H4" s="119" t="s">
        <v>23</v>
      </c>
      <c r="I4" s="119"/>
      <c r="J4" s="46" t="s">
        <v>24</v>
      </c>
    </row>
    <row r="5" spans="1:10" s="32" customFormat="1" ht="15" customHeight="1" x14ac:dyDescent="0.2">
      <c r="A5" s="56" t="s">
        <v>25</v>
      </c>
      <c r="B5" s="119" t="s">
        <v>26</v>
      </c>
      <c r="C5" s="119"/>
      <c r="D5" s="119"/>
      <c r="E5" s="123" t="s">
        <v>27</v>
      </c>
      <c r="F5" s="123"/>
      <c r="G5" s="56" t="s">
        <v>28</v>
      </c>
      <c r="H5" s="123" t="s">
        <v>29</v>
      </c>
      <c r="I5" s="123"/>
      <c r="J5" s="56" t="s">
        <v>30</v>
      </c>
    </row>
    <row r="6" spans="1:10" s="32" customFormat="1" ht="15" customHeight="1" x14ac:dyDescent="0.2">
      <c r="A6" s="57" t="s">
        <v>26</v>
      </c>
      <c r="B6" s="115" t="s">
        <v>152</v>
      </c>
      <c r="C6" s="115"/>
      <c r="D6" s="115"/>
      <c r="E6" s="120">
        <v>2317290.02</v>
      </c>
      <c r="F6" s="120"/>
      <c r="G6" s="61">
        <v>2234085</v>
      </c>
      <c r="H6" s="121">
        <v>787517.78</v>
      </c>
      <c r="I6" s="121"/>
      <c r="J6" s="59">
        <v>754632.96</v>
      </c>
    </row>
    <row r="7" spans="1:10" s="32" customFormat="1" ht="30" customHeight="1" x14ac:dyDescent="0.2">
      <c r="A7" s="57" t="s">
        <v>27</v>
      </c>
      <c r="B7" s="115" t="s">
        <v>153</v>
      </c>
      <c r="C7" s="115"/>
      <c r="D7" s="115"/>
      <c r="E7" s="121">
        <v>274235.49</v>
      </c>
      <c r="F7" s="121"/>
      <c r="G7" s="59">
        <v>273234.57</v>
      </c>
      <c r="H7" s="121">
        <v>92079.03</v>
      </c>
      <c r="I7" s="121"/>
      <c r="J7" s="59">
        <v>92079.039999999994</v>
      </c>
    </row>
    <row r="8" spans="1:10" s="32" customFormat="1" ht="30" customHeight="1" x14ac:dyDescent="0.2">
      <c r="A8" s="57" t="s">
        <v>30</v>
      </c>
      <c r="B8" s="115" t="s">
        <v>154</v>
      </c>
      <c r="C8" s="115"/>
      <c r="D8" s="115"/>
      <c r="E8" s="120">
        <v>1401117</v>
      </c>
      <c r="F8" s="120"/>
      <c r="G8" s="61">
        <v>1081288.6499999999</v>
      </c>
      <c r="H8" s="121">
        <v>616755.31000000006</v>
      </c>
      <c r="I8" s="121"/>
      <c r="J8" s="59">
        <v>376352.55</v>
      </c>
    </row>
    <row r="9" spans="1:10" s="32" customFormat="1" ht="15" customHeight="1" x14ac:dyDescent="0.2">
      <c r="A9" s="57" t="s">
        <v>41</v>
      </c>
      <c r="B9" s="115" t="s">
        <v>155</v>
      </c>
      <c r="C9" s="115"/>
      <c r="D9" s="115"/>
      <c r="E9" s="121">
        <v>47645.21</v>
      </c>
      <c r="F9" s="121"/>
      <c r="G9" s="59">
        <v>37054.129999999997</v>
      </c>
      <c r="H9" s="121">
        <v>16240.58</v>
      </c>
      <c r="I9" s="121"/>
      <c r="J9" s="59">
        <v>15963.43</v>
      </c>
    </row>
    <row r="10" spans="1:10" s="32" customFormat="1" ht="30" customHeight="1" x14ac:dyDescent="0.2">
      <c r="A10" s="57" t="s">
        <v>42</v>
      </c>
      <c r="B10" s="115" t="s">
        <v>156</v>
      </c>
      <c r="C10" s="115"/>
      <c r="D10" s="115"/>
      <c r="E10" s="120">
        <v>4443815.37</v>
      </c>
      <c r="F10" s="120"/>
      <c r="G10" s="61">
        <v>5055956.08</v>
      </c>
      <c r="H10" s="120">
        <v>1369010.37</v>
      </c>
      <c r="I10" s="120"/>
      <c r="J10" s="61">
        <v>1454961.3</v>
      </c>
    </row>
    <row r="11" spans="1:10" s="32" customFormat="1" ht="15" customHeight="1" x14ac:dyDescent="0.2">
      <c r="A11" s="57" t="s">
        <v>51</v>
      </c>
      <c r="B11" s="115" t="s">
        <v>157</v>
      </c>
      <c r="C11" s="115"/>
      <c r="D11" s="115"/>
      <c r="E11" s="121">
        <v>334.15</v>
      </c>
      <c r="F11" s="121"/>
      <c r="G11" s="63" t="s">
        <v>36</v>
      </c>
      <c r="H11" s="121">
        <v>327.32</v>
      </c>
      <c r="I11" s="121"/>
      <c r="J11" s="63" t="s">
        <v>36</v>
      </c>
    </row>
    <row r="12" spans="1:10" s="32" customFormat="1" ht="30" customHeight="1" x14ac:dyDescent="0.2">
      <c r="A12" s="57" t="s">
        <v>52</v>
      </c>
      <c r="B12" s="115" t="s">
        <v>158</v>
      </c>
      <c r="C12" s="115"/>
      <c r="D12" s="115"/>
      <c r="E12" s="121">
        <v>305296</v>
      </c>
      <c r="F12" s="121"/>
      <c r="G12" s="59">
        <v>301707</v>
      </c>
      <c r="H12" s="121">
        <v>113976</v>
      </c>
      <c r="I12" s="121"/>
      <c r="J12" s="59">
        <v>113248</v>
      </c>
    </row>
    <row r="13" spans="1:10" s="32" customFormat="1" ht="30" customHeight="1" x14ac:dyDescent="0.2">
      <c r="A13" s="57" t="s">
        <v>55</v>
      </c>
      <c r="B13" s="115" t="s">
        <v>159</v>
      </c>
      <c r="C13" s="115"/>
      <c r="D13" s="115"/>
      <c r="E13" s="121">
        <v>23577</v>
      </c>
      <c r="F13" s="121"/>
      <c r="G13" s="59">
        <v>49902</v>
      </c>
      <c r="H13" s="121">
        <v>7859</v>
      </c>
      <c r="I13" s="121"/>
      <c r="J13" s="59">
        <v>16634</v>
      </c>
    </row>
    <row r="14" spans="1:10" s="32" customFormat="1" ht="15" customHeight="1" x14ac:dyDescent="0.2">
      <c r="A14" s="57" t="s">
        <v>58</v>
      </c>
      <c r="B14" s="115" t="s">
        <v>160</v>
      </c>
      <c r="C14" s="115"/>
      <c r="D14" s="115"/>
      <c r="E14" s="120">
        <v>6411208.5</v>
      </c>
      <c r="F14" s="120"/>
      <c r="G14" s="61">
        <v>4173214.48</v>
      </c>
      <c r="H14" s="120">
        <v>2499032.3199999998</v>
      </c>
      <c r="I14" s="120"/>
      <c r="J14" s="61">
        <v>1340967.3600000001</v>
      </c>
    </row>
    <row r="15" spans="1:10" s="32" customFormat="1" ht="15" customHeight="1" x14ac:dyDescent="0.2">
      <c r="A15" s="57" t="s">
        <v>61</v>
      </c>
      <c r="B15" s="115" t="s">
        <v>103</v>
      </c>
      <c r="C15" s="115"/>
      <c r="D15" s="115"/>
      <c r="E15" s="116">
        <v>15224518.74</v>
      </c>
      <c r="F15" s="116"/>
      <c r="G15" s="62">
        <v>13206441.91</v>
      </c>
      <c r="H15" s="116">
        <v>5502797.71</v>
      </c>
      <c r="I15" s="116"/>
      <c r="J15" s="62">
        <v>4164838.64</v>
      </c>
    </row>
    <row r="16" spans="1:10" ht="15" customHeight="1" x14ac:dyDescent="0.25"/>
    <row r="17" spans="1:10" ht="15" customHeight="1" x14ac:dyDescent="0.2">
      <c r="A17" s="140" t="s">
        <v>161</v>
      </c>
      <c r="B17" s="140"/>
      <c r="C17" s="140"/>
      <c r="D17" s="140"/>
      <c r="E17" s="140"/>
      <c r="F17" s="140"/>
      <c r="G17" s="140"/>
      <c r="H17" s="140"/>
      <c r="I17" s="140"/>
      <c r="J17" s="140"/>
    </row>
    <row r="18" spans="1:10" ht="15" customHeight="1" x14ac:dyDescent="0.25">
      <c r="A18" s="65" t="s">
        <v>10</v>
      </c>
      <c r="B18" s="66" t="s">
        <v>136</v>
      </c>
      <c r="C18" s="67" t="s">
        <v>162</v>
      </c>
      <c r="D18" s="141" t="s">
        <v>36</v>
      </c>
      <c r="E18" s="141"/>
      <c r="F18" s="141"/>
      <c r="G18" s="142" t="s">
        <v>163</v>
      </c>
      <c r="H18" s="142"/>
      <c r="I18" s="143" t="s">
        <v>164</v>
      </c>
      <c r="J18" s="143"/>
    </row>
    <row r="19" spans="1:10" ht="15" customHeight="1" x14ac:dyDescent="0.25">
      <c r="A19" s="65" t="s">
        <v>165</v>
      </c>
      <c r="B19" s="68" t="s">
        <v>36</v>
      </c>
      <c r="C19" s="144" t="s">
        <v>166</v>
      </c>
      <c r="D19" s="144"/>
      <c r="E19" s="144"/>
      <c r="F19" s="144"/>
      <c r="G19" s="144"/>
      <c r="H19" s="144"/>
      <c r="I19" s="144"/>
      <c r="J19" s="144"/>
    </row>
    <row r="20" spans="1:10" ht="15" customHeight="1" x14ac:dyDescent="0.2">
      <c r="A20" s="140" t="s">
        <v>167</v>
      </c>
      <c r="B20" s="140"/>
      <c r="C20" s="140"/>
      <c r="D20" s="140"/>
      <c r="E20" s="140"/>
      <c r="F20" s="140"/>
      <c r="G20" s="140"/>
      <c r="H20" s="140"/>
      <c r="I20" s="140"/>
      <c r="J20" s="140"/>
    </row>
  </sheetData>
  <mergeCells count="43">
    <mergeCell ref="B2:I2"/>
    <mergeCell ref="B4:D4"/>
    <mergeCell ref="E4:F4"/>
    <mergeCell ref="H4:I4"/>
    <mergeCell ref="B5:D5"/>
    <mergeCell ref="E5:F5"/>
    <mergeCell ref="H5:I5"/>
    <mergeCell ref="B7:D7"/>
    <mergeCell ref="E7:F7"/>
    <mergeCell ref="H7:I7"/>
    <mergeCell ref="B6:D6"/>
    <mergeCell ref="E6:F6"/>
    <mergeCell ref="H6:I6"/>
    <mergeCell ref="B9:D9"/>
    <mergeCell ref="E9:F9"/>
    <mergeCell ref="H9:I9"/>
    <mergeCell ref="B8:D8"/>
    <mergeCell ref="E8:F8"/>
    <mergeCell ref="H8:I8"/>
    <mergeCell ref="B11:D11"/>
    <mergeCell ref="E11:F11"/>
    <mergeCell ref="H11:I11"/>
    <mergeCell ref="B10:D10"/>
    <mergeCell ref="E10:F10"/>
    <mergeCell ref="H10:I10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A20:J20"/>
    <mergeCell ref="A17:J17"/>
    <mergeCell ref="D18:F18"/>
    <mergeCell ref="G18:H18"/>
    <mergeCell ref="I18:J18"/>
    <mergeCell ref="C19:J19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" customWidth="1"/>
    <col min="2" max="2" width="58.33203125" style="1" customWidth="1"/>
    <col min="3" max="6" width="17.5" style="1" customWidth="1"/>
  </cols>
  <sheetData>
    <row r="1" spans="1:6" s="8" customFormat="1" ht="15" customHeight="1" x14ac:dyDescent="0.25">
      <c r="F1" s="45" t="s">
        <v>270</v>
      </c>
    </row>
    <row r="2" spans="1:6" s="8" customFormat="1" ht="15" customHeight="1" x14ac:dyDescent="0.25">
      <c r="B2" s="139" t="s">
        <v>168</v>
      </c>
      <c r="C2" s="139"/>
      <c r="D2" s="139"/>
      <c r="E2" s="139"/>
    </row>
    <row r="3" spans="1:6" s="8" customFormat="1" ht="15" customHeight="1" x14ac:dyDescent="0.25">
      <c r="F3" s="9" t="s">
        <v>169</v>
      </c>
    </row>
    <row r="4" spans="1:6" s="1" customFormat="1" ht="60" customHeight="1" x14ac:dyDescent="0.2">
      <c r="A4" s="2" t="s">
        <v>19</v>
      </c>
      <c r="B4" s="2" t="s">
        <v>20</v>
      </c>
      <c r="C4" s="2" t="s">
        <v>11</v>
      </c>
      <c r="D4" s="2" t="s">
        <v>22</v>
      </c>
      <c r="E4" s="2" t="s">
        <v>23</v>
      </c>
      <c r="F4" s="2" t="s">
        <v>24</v>
      </c>
    </row>
    <row r="5" spans="1:6" s="1" customFormat="1" ht="15" customHeight="1" x14ac:dyDescent="0.2">
      <c r="A5" s="3" t="s">
        <v>25</v>
      </c>
      <c r="B5" s="2" t="s">
        <v>26</v>
      </c>
      <c r="C5" s="3" t="s">
        <v>27</v>
      </c>
      <c r="D5" s="3" t="s">
        <v>28</v>
      </c>
      <c r="E5" s="3" t="s">
        <v>29</v>
      </c>
      <c r="F5" s="3" t="s">
        <v>30</v>
      </c>
    </row>
    <row r="6" spans="1:6" s="1" customFormat="1" ht="30" customHeight="1" x14ac:dyDescent="0.2">
      <c r="A6" s="4" t="s">
        <v>25</v>
      </c>
      <c r="B6" s="5" t="s">
        <v>170</v>
      </c>
      <c r="C6" s="10">
        <v>90749.97</v>
      </c>
      <c r="D6" s="10">
        <v>90749.97</v>
      </c>
      <c r="E6" s="10">
        <v>30249.99</v>
      </c>
      <c r="F6" s="10">
        <v>30249.99</v>
      </c>
    </row>
    <row r="7" spans="1:6" s="1" customFormat="1" ht="30" customHeight="1" x14ac:dyDescent="0.2">
      <c r="A7" s="4" t="s">
        <v>26</v>
      </c>
      <c r="B7" s="5" t="s">
        <v>171</v>
      </c>
      <c r="C7" s="10">
        <v>2709.46</v>
      </c>
      <c r="D7" s="12" t="s">
        <v>36</v>
      </c>
      <c r="E7" s="10">
        <v>2709.46</v>
      </c>
      <c r="F7" s="12" t="s">
        <v>36</v>
      </c>
    </row>
    <row r="8" spans="1:6" s="1" customFormat="1" ht="15" customHeight="1" x14ac:dyDescent="0.2">
      <c r="A8" s="4" t="s">
        <v>27</v>
      </c>
      <c r="B8" s="5" t="s">
        <v>172</v>
      </c>
      <c r="C8" s="12" t="s">
        <v>36</v>
      </c>
      <c r="D8" s="12" t="s">
        <v>36</v>
      </c>
      <c r="E8" s="12" t="s">
        <v>36</v>
      </c>
      <c r="F8" s="12" t="s">
        <v>36</v>
      </c>
    </row>
    <row r="9" spans="1:6" s="1" customFormat="1" ht="30" customHeight="1" x14ac:dyDescent="0.2">
      <c r="A9" s="4" t="s">
        <v>28</v>
      </c>
      <c r="B9" s="5" t="s">
        <v>173</v>
      </c>
      <c r="C9" s="12" t="s">
        <v>36</v>
      </c>
      <c r="D9" s="12" t="s">
        <v>36</v>
      </c>
      <c r="E9" s="12" t="s">
        <v>36</v>
      </c>
      <c r="F9" s="12" t="s">
        <v>36</v>
      </c>
    </row>
    <row r="10" spans="1:6" s="1" customFormat="1" ht="60" customHeight="1" x14ac:dyDescent="0.2">
      <c r="A10" s="4" t="s">
        <v>29</v>
      </c>
      <c r="B10" s="5" t="s">
        <v>174</v>
      </c>
      <c r="C10" s="12" t="s">
        <v>36</v>
      </c>
      <c r="D10" s="12" t="s">
        <v>36</v>
      </c>
      <c r="E10" s="12" t="s">
        <v>36</v>
      </c>
      <c r="F10" s="12" t="s">
        <v>36</v>
      </c>
    </row>
    <row r="11" spans="1:6" s="1" customFormat="1" ht="30" customHeight="1" x14ac:dyDescent="0.2">
      <c r="A11" s="4" t="s">
        <v>30</v>
      </c>
      <c r="B11" s="5" t="s">
        <v>175</v>
      </c>
      <c r="C11" s="12" t="s">
        <v>36</v>
      </c>
      <c r="D11" s="12" t="s">
        <v>36</v>
      </c>
      <c r="E11" s="12" t="s">
        <v>36</v>
      </c>
      <c r="F11" s="12" t="s">
        <v>36</v>
      </c>
    </row>
    <row r="12" spans="1:6" s="1" customFormat="1" ht="75" customHeight="1" x14ac:dyDescent="0.2">
      <c r="A12" s="4" t="s">
        <v>31</v>
      </c>
      <c r="B12" s="5" t="s">
        <v>176</v>
      </c>
      <c r="C12" s="12" t="s">
        <v>36</v>
      </c>
      <c r="D12" s="12" t="s">
        <v>36</v>
      </c>
      <c r="E12" s="12" t="s">
        <v>36</v>
      </c>
      <c r="F12" s="12" t="s">
        <v>36</v>
      </c>
    </row>
    <row r="13" spans="1:6" s="1" customFormat="1" ht="15" customHeight="1" x14ac:dyDescent="0.2">
      <c r="A13" s="4" t="s">
        <v>41</v>
      </c>
      <c r="B13" s="5" t="s">
        <v>168</v>
      </c>
      <c r="C13" s="10">
        <v>125000</v>
      </c>
      <c r="D13" s="10">
        <v>4870.2700000000004</v>
      </c>
      <c r="E13" s="12" t="s">
        <v>36</v>
      </c>
      <c r="F13" s="12" t="s">
        <v>36</v>
      </c>
    </row>
    <row r="14" spans="1:6" s="1" customFormat="1" ht="15" customHeight="1" x14ac:dyDescent="0.2">
      <c r="A14" s="4" t="s">
        <v>42</v>
      </c>
      <c r="B14" s="5" t="s">
        <v>103</v>
      </c>
      <c r="C14" s="7">
        <v>218459.43</v>
      </c>
      <c r="D14" s="7">
        <v>95620.24</v>
      </c>
      <c r="E14" s="7">
        <v>32959.449999999997</v>
      </c>
      <c r="F14" s="7">
        <v>30249.99</v>
      </c>
    </row>
    <row r="15" spans="1:6" ht="15" customHeight="1" x14ac:dyDescent="0.2"/>
    <row r="16" spans="1:6" ht="15" customHeight="1" x14ac:dyDescent="0.2">
      <c r="C16" s="14" t="s">
        <v>36</v>
      </c>
      <c r="D16" s="14" t="s">
        <v>36</v>
      </c>
      <c r="E16" s="14" t="s">
        <v>36</v>
      </c>
      <c r="F16" s="14" t="s">
        <v>36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1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" customWidth="1"/>
    <col min="2" max="2" width="58.33203125" style="1" customWidth="1"/>
    <col min="3" max="6" width="17.5" style="1" customWidth="1"/>
  </cols>
  <sheetData>
    <row r="1" spans="1:6" s="8" customFormat="1" ht="15" customHeight="1" x14ac:dyDescent="0.25">
      <c r="F1" s="45" t="s">
        <v>270</v>
      </c>
    </row>
    <row r="2" spans="1:6" s="8" customFormat="1" ht="15" customHeight="1" x14ac:dyDescent="0.25">
      <c r="B2" s="139" t="s">
        <v>74</v>
      </c>
      <c r="C2" s="139"/>
      <c r="D2" s="139"/>
      <c r="E2" s="139"/>
    </row>
    <row r="3" spans="1:6" s="8" customFormat="1" ht="15" customHeight="1" x14ac:dyDescent="0.25">
      <c r="F3" s="9" t="s">
        <v>177</v>
      </c>
    </row>
    <row r="4" spans="1:6" s="1" customFormat="1" ht="60" customHeight="1" x14ac:dyDescent="0.2">
      <c r="A4" s="2" t="s">
        <v>19</v>
      </c>
      <c r="B4" s="2" t="s">
        <v>20</v>
      </c>
      <c r="C4" s="2" t="s">
        <v>11</v>
      </c>
      <c r="D4" s="2" t="s">
        <v>22</v>
      </c>
      <c r="E4" s="2" t="s">
        <v>23</v>
      </c>
      <c r="F4" s="2" t="s">
        <v>24</v>
      </c>
    </row>
    <row r="5" spans="1:6" s="1" customFormat="1" ht="15" customHeight="1" x14ac:dyDescent="0.2">
      <c r="A5" s="3" t="s">
        <v>25</v>
      </c>
      <c r="B5" s="2" t="s">
        <v>26</v>
      </c>
      <c r="C5" s="3" t="s">
        <v>27</v>
      </c>
      <c r="D5" s="3" t="s">
        <v>28</v>
      </c>
      <c r="E5" s="3" t="s">
        <v>29</v>
      </c>
      <c r="F5" s="3" t="s">
        <v>30</v>
      </c>
    </row>
    <row r="6" spans="1:6" s="1" customFormat="1" ht="75" customHeight="1" x14ac:dyDescent="0.2">
      <c r="A6" s="4" t="s">
        <v>25</v>
      </c>
      <c r="B6" s="5" t="s">
        <v>178</v>
      </c>
      <c r="C6" s="12" t="s">
        <v>36</v>
      </c>
      <c r="D6" s="12" t="s">
        <v>36</v>
      </c>
      <c r="E6" s="12" t="s">
        <v>36</v>
      </c>
      <c r="F6" s="12" t="s">
        <v>36</v>
      </c>
    </row>
    <row r="7" spans="1:6" s="1" customFormat="1" ht="30" customHeight="1" x14ac:dyDescent="0.2">
      <c r="A7" s="4" t="s">
        <v>26</v>
      </c>
      <c r="B7" s="5" t="s">
        <v>179</v>
      </c>
      <c r="C7" s="12" t="s">
        <v>36</v>
      </c>
      <c r="D7" s="12" t="s">
        <v>36</v>
      </c>
      <c r="E7" s="12" t="s">
        <v>36</v>
      </c>
      <c r="F7" s="12" t="s">
        <v>36</v>
      </c>
    </row>
    <row r="8" spans="1:6" s="1" customFormat="1" ht="30" customHeight="1" x14ac:dyDescent="0.2">
      <c r="A8" s="4" t="s">
        <v>27</v>
      </c>
      <c r="B8" s="5" t="s">
        <v>180</v>
      </c>
      <c r="C8" s="12" t="s">
        <v>36</v>
      </c>
      <c r="D8" s="12" t="s">
        <v>36</v>
      </c>
      <c r="E8" s="12" t="s">
        <v>36</v>
      </c>
      <c r="F8" s="12" t="s">
        <v>36</v>
      </c>
    </row>
    <row r="9" spans="1:6" s="1" customFormat="1" ht="45" customHeight="1" x14ac:dyDescent="0.2">
      <c r="A9" s="4" t="s">
        <v>28</v>
      </c>
      <c r="B9" s="5" t="s">
        <v>181</v>
      </c>
      <c r="C9" s="12" t="s">
        <v>36</v>
      </c>
      <c r="D9" s="12" t="s">
        <v>36</v>
      </c>
      <c r="E9" s="12" t="s">
        <v>36</v>
      </c>
      <c r="F9" s="12" t="s">
        <v>36</v>
      </c>
    </row>
    <row r="10" spans="1:6" s="1" customFormat="1" ht="15" customHeight="1" x14ac:dyDescent="0.2">
      <c r="A10" s="4" t="s">
        <v>29</v>
      </c>
      <c r="B10" s="5" t="s">
        <v>74</v>
      </c>
      <c r="C10" s="10">
        <v>290650</v>
      </c>
      <c r="D10" s="11">
        <v>1098477.79</v>
      </c>
      <c r="E10" s="10">
        <v>95400</v>
      </c>
      <c r="F10" s="10">
        <v>556909.65</v>
      </c>
    </row>
    <row r="11" spans="1:6" s="1" customFormat="1" ht="15" customHeight="1" x14ac:dyDescent="0.2">
      <c r="A11" s="4" t="s">
        <v>30</v>
      </c>
      <c r="B11" s="5" t="s">
        <v>103</v>
      </c>
      <c r="C11" s="7">
        <v>290650</v>
      </c>
      <c r="D11" s="6">
        <v>1098477.79</v>
      </c>
      <c r="E11" s="7">
        <v>95400</v>
      </c>
      <c r="F11" s="7">
        <v>556909.65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16"/>
  <sheetViews>
    <sheetView workbookViewId="0">
      <selection activeCell="B12" sqref="B12"/>
    </sheetView>
  </sheetViews>
  <sheetFormatPr defaultColWidth="10.5" defaultRowHeight="11.45" customHeight="1" x14ac:dyDescent="0.2"/>
  <cols>
    <col min="1" max="1" width="8.83203125" style="13" customWidth="1"/>
    <col min="2" max="2" width="53.1640625" style="13" customWidth="1"/>
    <col min="3" max="3" width="63.83203125" style="69" customWidth="1"/>
  </cols>
  <sheetData>
    <row r="1" spans="1:3" ht="11.1" customHeight="1" x14ac:dyDescent="0.2"/>
    <row r="2" spans="1:3" ht="30" customHeight="1" x14ac:dyDescent="0.25">
      <c r="A2" s="145" t="s">
        <v>182</v>
      </c>
      <c r="B2" s="145"/>
      <c r="C2" s="145"/>
    </row>
    <row r="3" spans="1:3" ht="15" customHeight="1" x14ac:dyDescent="0.2">
      <c r="C3" s="70" t="s">
        <v>183</v>
      </c>
    </row>
    <row r="4" spans="1:3" ht="45" customHeight="1" x14ac:dyDescent="0.2">
      <c r="A4" s="16" t="s">
        <v>19</v>
      </c>
      <c r="B4" s="17" t="s">
        <v>184</v>
      </c>
      <c r="C4" s="72" t="s">
        <v>185</v>
      </c>
    </row>
    <row r="5" spans="1:3" ht="15" customHeight="1" x14ac:dyDescent="0.2">
      <c r="A5" s="18" t="s">
        <v>25</v>
      </c>
      <c r="B5" s="19" t="s">
        <v>26</v>
      </c>
      <c r="C5" s="75" t="s">
        <v>27</v>
      </c>
    </row>
    <row r="6" spans="1:3" s="13" customFormat="1" ht="45" customHeight="1" x14ac:dyDescent="0.2">
      <c r="A6" s="20">
        <v>1</v>
      </c>
      <c r="B6" s="21" t="s">
        <v>186</v>
      </c>
      <c r="C6" s="49" t="s">
        <v>187</v>
      </c>
    </row>
    <row r="7" spans="1:3" s="13" customFormat="1" ht="60" customHeight="1" x14ac:dyDescent="0.2">
      <c r="A7" s="20">
        <v>2</v>
      </c>
      <c r="B7" s="21" t="s">
        <v>188</v>
      </c>
      <c r="C7" s="49" t="s">
        <v>189</v>
      </c>
    </row>
    <row r="8" spans="1:3" s="13" customFormat="1" ht="30" customHeight="1" x14ac:dyDescent="0.2">
      <c r="A8" s="20">
        <v>3</v>
      </c>
      <c r="B8" s="21" t="s">
        <v>190</v>
      </c>
      <c r="C8" s="49" t="s">
        <v>191</v>
      </c>
    </row>
    <row r="9" spans="1:3" s="13" customFormat="1" ht="15" customHeight="1" x14ac:dyDescent="0.2">
      <c r="A9" s="20">
        <v>4</v>
      </c>
      <c r="B9" s="21" t="s">
        <v>192</v>
      </c>
      <c r="C9" s="49" t="s">
        <v>193</v>
      </c>
    </row>
    <row r="10" spans="1:3" s="13" customFormat="1" ht="120" customHeight="1" x14ac:dyDescent="0.2">
      <c r="A10" s="20">
        <v>5</v>
      </c>
      <c r="B10" s="21" t="s">
        <v>194</v>
      </c>
      <c r="C10" s="49" t="s">
        <v>191</v>
      </c>
    </row>
    <row r="11" spans="1:3" ht="45" customHeight="1" x14ac:dyDescent="0.2">
      <c r="A11" s="20">
        <v>6</v>
      </c>
      <c r="B11" s="21" t="s">
        <v>195</v>
      </c>
      <c r="C11" s="49" t="s">
        <v>191</v>
      </c>
    </row>
    <row r="12" spans="1:3" ht="60" customHeight="1" x14ac:dyDescent="0.2">
      <c r="A12" s="20">
        <v>7</v>
      </c>
      <c r="B12" s="21" t="s">
        <v>196</v>
      </c>
      <c r="C12" s="49" t="s">
        <v>191</v>
      </c>
    </row>
    <row r="13" spans="1:3" ht="45" customHeight="1" x14ac:dyDescent="0.2">
      <c r="A13" s="20">
        <v>8</v>
      </c>
      <c r="B13" s="21" t="s">
        <v>197</v>
      </c>
      <c r="C13" s="49" t="s">
        <v>191</v>
      </c>
    </row>
    <row r="14" spans="1:3" ht="60" customHeight="1" x14ac:dyDescent="0.2">
      <c r="A14" s="20">
        <v>9</v>
      </c>
      <c r="B14" s="21" t="s">
        <v>198</v>
      </c>
      <c r="C14" s="49" t="s">
        <v>199</v>
      </c>
    </row>
    <row r="15" spans="1:3" ht="30" customHeight="1" x14ac:dyDescent="0.2">
      <c r="A15" s="20">
        <v>10</v>
      </c>
      <c r="B15" s="21" t="s">
        <v>200</v>
      </c>
      <c r="C15" s="49" t="s">
        <v>191</v>
      </c>
    </row>
    <row r="16" spans="1:3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workbookViewId="0">
      <selection activeCell="C6" sqref="C6"/>
    </sheetView>
  </sheetViews>
  <sheetFormatPr defaultColWidth="10.5" defaultRowHeight="11.45" customHeight="1" x14ac:dyDescent="0.2"/>
  <cols>
    <col min="1" max="1" width="30.33203125" style="13" customWidth="1"/>
    <col min="2" max="2" width="17.5" style="13" customWidth="1"/>
    <col min="3" max="3" width="26.1640625" style="13" customWidth="1"/>
    <col min="4" max="4" width="30.33203125" style="13" customWidth="1"/>
  </cols>
  <sheetData>
    <row r="1" spans="1:6" ht="45" customHeight="1" x14ac:dyDescent="0.25">
      <c r="A1" s="146" t="s">
        <v>201</v>
      </c>
      <c r="B1" s="146"/>
      <c r="C1" s="146"/>
      <c r="D1" s="146"/>
      <c r="F1" s="45" t="s">
        <v>270</v>
      </c>
    </row>
    <row r="2" spans="1:6" ht="15" customHeight="1" x14ac:dyDescent="0.2">
      <c r="D2" s="15" t="s">
        <v>202</v>
      </c>
    </row>
    <row r="3" spans="1:6" ht="15" customHeight="1" x14ac:dyDescent="0.2">
      <c r="A3" s="147" t="s">
        <v>203</v>
      </c>
      <c r="B3" s="147" t="s">
        <v>204</v>
      </c>
      <c r="C3" s="149" t="s">
        <v>205</v>
      </c>
      <c r="D3" s="149"/>
    </row>
    <row r="4" spans="1:6" ht="15" customHeight="1" x14ac:dyDescent="0.2">
      <c r="A4" s="148"/>
      <c r="B4" s="148"/>
      <c r="C4" s="2" t="s">
        <v>206</v>
      </c>
      <c r="D4" s="2" t="s">
        <v>207</v>
      </c>
    </row>
    <row r="5" spans="1:6" ht="15" customHeight="1" x14ac:dyDescent="0.2">
      <c r="A5" s="18" t="s">
        <v>26</v>
      </c>
      <c r="B5" s="19" t="s">
        <v>27</v>
      </c>
      <c r="C5" s="19" t="s">
        <v>28</v>
      </c>
      <c r="D5" s="19" t="s">
        <v>29</v>
      </c>
    </row>
    <row r="6" spans="1:6" s="13" customFormat="1" ht="45" customHeight="1" thickBot="1" x14ac:dyDescent="0.25">
      <c r="A6" s="22" t="s">
        <v>208</v>
      </c>
      <c r="B6" s="23" t="s">
        <v>64</v>
      </c>
      <c r="C6" s="53">
        <v>2932388.27</v>
      </c>
      <c r="D6" s="53">
        <v>5859857.5700000003</v>
      </c>
    </row>
    <row r="7" spans="1:6" s="13" customFormat="1" ht="105" customHeight="1" thickBot="1" x14ac:dyDescent="0.25">
      <c r="A7" s="22" t="s">
        <v>209</v>
      </c>
      <c r="B7" s="23" t="s">
        <v>75</v>
      </c>
      <c r="C7" s="53">
        <v>-3432485.32</v>
      </c>
      <c r="D7" s="53">
        <v>-6643027.0999999996</v>
      </c>
    </row>
  </sheetData>
  <mergeCells count="4">
    <mergeCell ref="A1:D1"/>
    <mergeCell ref="A3:A4"/>
    <mergeCell ref="B3:B4"/>
    <mergeCell ref="C3:D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5529"/>
  <sheetViews>
    <sheetView workbookViewId="0">
      <selection activeCell="D26" sqref="D26"/>
    </sheetView>
  </sheetViews>
  <sheetFormatPr defaultColWidth="10.5" defaultRowHeight="11.45" customHeight="1" x14ac:dyDescent="0.2"/>
  <cols>
    <col min="1" max="1" width="12.33203125" style="69" customWidth="1"/>
    <col min="2" max="2" width="35.5" style="69" customWidth="1"/>
    <col min="3" max="3" width="27.5" style="69" customWidth="1"/>
    <col min="4" max="4" width="26.83203125" style="69" customWidth="1"/>
    <col min="5" max="6" width="10.5" style="37"/>
    <col min="7" max="7" width="20.6640625" style="37" customWidth="1"/>
    <col min="8" max="16384" width="10.5" style="37"/>
  </cols>
  <sheetData>
    <row r="1" spans="1:7" ht="45" customHeight="1" x14ac:dyDescent="0.25">
      <c r="A1" s="150" t="s">
        <v>210</v>
      </c>
      <c r="B1" s="150"/>
      <c r="C1" s="150"/>
      <c r="D1" s="150"/>
      <c r="E1" s="45" t="s">
        <v>270</v>
      </c>
    </row>
    <row r="2" spans="1:7" ht="15" customHeight="1" x14ac:dyDescent="0.2">
      <c r="D2" s="70" t="s">
        <v>211</v>
      </c>
    </row>
    <row r="3" spans="1:7" ht="30" customHeight="1" x14ac:dyDescent="0.2">
      <c r="A3" s="71" t="s">
        <v>19</v>
      </c>
      <c r="B3" s="72" t="s">
        <v>20</v>
      </c>
      <c r="C3" s="46" t="s">
        <v>11</v>
      </c>
      <c r="D3" s="46" t="s">
        <v>22</v>
      </c>
    </row>
    <row r="4" spans="1:7" ht="15" customHeight="1" x14ac:dyDescent="0.2">
      <c r="A4" s="74" t="s">
        <v>25</v>
      </c>
      <c r="B4" s="75" t="s">
        <v>26</v>
      </c>
      <c r="C4" s="75" t="s">
        <v>27</v>
      </c>
      <c r="D4" s="75" t="s">
        <v>28</v>
      </c>
    </row>
    <row r="5" spans="1:7" s="69" customFormat="1" ht="45" customHeight="1" x14ac:dyDescent="0.2">
      <c r="A5" s="76">
        <v>1</v>
      </c>
      <c r="B5" s="77" t="s">
        <v>212</v>
      </c>
      <c r="C5" s="83">
        <f>C6+C7</f>
        <v>-1491542.33</v>
      </c>
      <c r="D5" s="84">
        <v>-1458747.99</v>
      </c>
    </row>
    <row r="6" spans="1:7" s="69" customFormat="1" ht="15" customHeight="1" x14ac:dyDescent="0.2">
      <c r="A6" s="76">
        <v>2</v>
      </c>
      <c r="B6" s="77" t="s">
        <v>213</v>
      </c>
      <c r="C6" s="54">
        <v>-228301.21</v>
      </c>
      <c r="D6" s="54">
        <v>-384955.21</v>
      </c>
    </row>
    <row r="7" spans="1:7" s="69" customFormat="1" ht="45" customHeight="1" x14ac:dyDescent="0.2">
      <c r="A7" s="76">
        <v>4</v>
      </c>
      <c r="B7" s="77" t="s">
        <v>214</v>
      </c>
      <c r="C7" s="53">
        <v>-1263241.1200000001</v>
      </c>
      <c r="D7" s="53">
        <v>-1073792.78</v>
      </c>
    </row>
    <row r="8" spans="1:7" s="69" customFormat="1" ht="45" customHeight="1" x14ac:dyDescent="0.2">
      <c r="A8" s="76">
        <v>5</v>
      </c>
      <c r="B8" s="77" t="s">
        <v>215</v>
      </c>
      <c r="C8" s="53">
        <v>-2427898.79</v>
      </c>
      <c r="D8" s="53">
        <v>-2271244.79</v>
      </c>
      <c r="G8" s="113"/>
    </row>
    <row r="9" spans="1:7" s="69" customFormat="1" ht="45" customHeight="1" x14ac:dyDescent="0.2">
      <c r="A9" s="76">
        <v>6</v>
      </c>
      <c r="B9" s="77" t="s">
        <v>216</v>
      </c>
      <c r="C9" s="53">
        <v>-2427898.79</v>
      </c>
      <c r="D9" s="53">
        <v>-2271244.79</v>
      </c>
    </row>
    <row r="10" spans="1:7" s="69" customFormat="1" ht="15" customHeight="1" x14ac:dyDescent="0.2">
      <c r="A10" s="76">
        <v>7</v>
      </c>
      <c r="B10" s="77" t="s">
        <v>217</v>
      </c>
      <c r="C10" s="85">
        <v>-3919441.12</v>
      </c>
      <c r="D10" s="84">
        <v>-3729992.78</v>
      </c>
    </row>
    <row r="11" spans="1:7" ht="11.1" customHeight="1" x14ac:dyDescent="0.2"/>
    <row r="12" spans="1:7" ht="11.1" customHeight="1" x14ac:dyDescent="0.2"/>
    <row r="13" spans="1:7" ht="11.1" customHeight="1" x14ac:dyDescent="0.2"/>
    <row r="14" spans="1:7" ht="11.1" customHeight="1" x14ac:dyDescent="0.2"/>
    <row r="15" spans="1:7" ht="11.1" customHeight="1" x14ac:dyDescent="0.2"/>
    <row r="16" spans="1:7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  <row r="65519" ht="11.1" customHeight="1" x14ac:dyDescent="0.2"/>
    <row r="65520" ht="11.1" customHeight="1" x14ac:dyDescent="0.2"/>
    <row r="65521" ht="11.1" customHeight="1" x14ac:dyDescent="0.2"/>
    <row r="65522" ht="11.1" customHeight="1" x14ac:dyDescent="0.2"/>
    <row r="65523" ht="11.1" customHeight="1" x14ac:dyDescent="0.2"/>
    <row r="65524" ht="11.1" customHeight="1" x14ac:dyDescent="0.2"/>
    <row r="65525" ht="11.1" customHeight="1" x14ac:dyDescent="0.2"/>
    <row r="65526" ht="11.1" customHeight="1" x14ac:dyDescent="0.2"/>
    <row r="65527" ht="11.1" customHeight="1" x14ac:dyDescent="0.2"/>
    <row r="65528" ht="11.1" customHeight="1" x14ac:dyDescent="0.2"/>
    <row r="65529" ht="11.1" customHeight="1" x14ac:dyDescent="0.2"/>
  </sheetData>
  <mergeCells count="1">
    <mergeCell ref="A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5518"/>
  <sheetViews>
    <sheetView workbookViewId="0">
      <selection activeCell="C6" sqref="C6"/>
    </sheetView>
  </sheetViews>
  <sheetFormatPr defaultColWidth="10.5" defaultRowHeight="11.45" customHeight="1" x14ac:dyDescent="0.2"/>
  <cols>
    <col min="1" max="1" width="10.5" style="13" customWidth="1"/>
    <col min="2" max="2" width="44.33203125" style="13" customWidth="1"/>
    <col min="3" max="3" width="71" style="13" customWidth="1"/>
  </cols>
  <sheetData>
    <row r="1" spans="1:3" ht="11.1" customHeight="1" x14ac:dyDescent="0.2"/>
    <row r="2" spans="1:3" ht="30" customHeight="1" x14ac:dyDescent="0.25">
      <c r="A2" s="145" t="s">
        <v>218</v>
      </c>
      <c r="B2" s="145"/>
      <c r="C2" s="145"/>
    </row>
    <row r="3" spans="1:3" ht="15" customHeight="1" x14ac:dyDescent="0.2">
      <c r="C3" s="15" t="s">
        <v>219</v>
      </c>
    </row>
    <row r="4" spans="1:3" ht="30" customHeight="1" x14ac:dyDescent="0.2">
      <c r="A4" s="16" t="s">
        <v>19</v>
      </c>
      <c r="B4" s="17" t="s">
        <v>184</v>
      </c>
      <c r="C4" s="17" t="s">
        <v>185</v>
      </c>
    </row>
    <row r="5" spans="1:3" ht="15" customHeight="1" x14ac:dyDescent="0.2">
      <c r="A5" s="18" t="s">
        <v>25</v>
      </c>
      <c r="B5" s="19" t="s">
        <v>26</v>
      </c>
      <c r="C5" s="19" t="s">
        <v>27</v>
      </c>
    </row>
    <row r="6" spans="1:3" s="13" customFormat="1" ht="49.5" customHeight="1" x14ac:dyDescent="0.2">
      <c r="A6" s="20">
        <v>1</v>
      </c>
      <c r="B6" s="21" t="s">
        <v>220</v>
      </c>
      <c r="C6" s="82" t="s">
        <v>275</v>
      </c>
    </row>
    <row r="7" spans="1:3" s="13" customFormat="1" ht="105" customHeight="1" x14ac:dyDescent="0.2">
      <c r="A7" s="20">
        <v>2</v>
      </c>
      <c r="B7" s="21" t="s">
        <v>221</v>
      </c>
      <c r="C7" s="81" t="s">
        <v>191</v>
      </c>
    </row>
    <row r="8" spans="1:3" s="13" customFormat="1" ht="75" customHeight="1" x14ac:dyDescent="0.2">
      <c r="A8" s="20">
        <v>3</v>
      </c>
      <c r="B8" s="21" t="s">
        <v>222</v>
      </c>
      <c r="C8" s="81" t="s">
        <v>191</v>
      </c>
    </row>
    <row r="9" spans="1:3" s="13" customFormat="1" ht="30" customHeight="1" x14ac:dyDescent="0.2">
      <c r="A9" s="20">
        <v>4</v>
      </c>
      <c r="B9" s="21" t="s">
        <v>190</v>
      </c>
      <c r="C9" s="81" t="s">
        <v>191</v>
      </c>
    </row>
    <row r="10" spans="1:3" s="13" customFormat="1" ht="60" customHeight="1" x14ac:dyDescent="0.2">
      <c r="A10" s="20">
        <v>5</v>
      </c>
      <c r="B10" s="21" t="s">
        <v>223</v>
      </c>
      <c r="C10" s="81" t="s">
        <v>191</v>
      </c>
    </row>
    <row r="11" spans="1:3" s="13" customFormat="1" ht="60" customHeight="1" x14ac:dyDescent="0.2">
      <c r="A11" s="20">
        <v>6</v>
      </c>
      <c r="B11" s="21" t="s">
        <v>224</v>
      </c>
      <c r="C11" s="81" t="s">
        <v>191</v>
      </c>
    </row>
    <row r="12" spans="1:3" s="13" customFormat="1" ht="45" customHeight="1" x14ac:dyDescent="0.2">
      <c r="A12" s="20">
        <v>7</v>
      </c>
      <c r="B12" s="21" t="s">
        <v>225</v>
      </c>
      <c r="C12" s="81" t="s">
        <v>191</v>
      </c>
    </row>
    <row r="13" spans="1:3" s="13" customFormat="1" ht="30" customHeight="1" x14ac:dyDescent="0.2">
      <c r="A13" s="20">
        <v>8</v>
      </c>
      <c r="B13" s="21" t="s">
        <v>198</v>
      </c>
      <c r="C13" s="81" t="s">
        <v>191</v>
      </c>
    </row>
    <row r="14" spans="1:3" s="13" customFormat="1" ht="45" customHeight="1" x14ac:dyDescent="0.2">
      <c r="A14" s="20">
        <v>9</v>
      </c>
      <c r="B14" s="21" t="s">
        <v>200</v>
      </c>
      <c r="C14" s="81" t="s">
        <v>191</v>
      </c>
    </row>
    <row r="15" spans="1:3" ht="11.1" customHeight="1" x14ac:dyDescent="0.2"/>
    <row r="16" spans="1:3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65484"/>
  <sheetViews>
    <sheetView workbookViewId="0">
      <selection activeCell="A7" sqref="A7:XFD11"/>
    </sheetView>
  </sheetViews>
  <sheetFormatPr defaultColWidth="10.5" defaultRowHeight="11.45" customHeight="1" x14ac:dyDescent="0.2"/>
  <cols>
    <col min="1" max="1" width="10.5" style="69" customWidth="1"/>
    <col min="2" max="2" width="29.1640625" style="69" customWidth="1"/>
    <col min="3" max="3" width="16" style="69" customWidth="1"/>
    <col min="4" max="4" width="17" style="69" customWidth="1"/>
    <col min="5" max="16384" width="10.5" style="37"/>
  </cols>
  <sheetData>
    <row r="1" spans="1:5" ht="75" customHeight="1" x14ac:dyDescent="0.2">
      <c r="A1" s="151" t="s">
        <v>226</v>
      </c>
      <c r="B1" s="151"/>
      <c r="C1" s="151"/>
      <c r="D1" s="151"/>
    </row>
    <row r="2" spans="1:5" ht="75" customHeight="1" x14ac:dyDescent="0.2">
      <c r="A2" s="79"/>
      <c r="B2" s="79"/>
      <c r="C2" s="79"/>
      <c r="D2" s="45" t="s">
        <v>270</v>
      </c>
      <c r="E2" s="80"/>
    </row>
    <row r="3" spans="1:5" ht="15" customHeight="1" x14ac:dyDescent="0.2">
      <c r="D3" s="70" t="s">
        <v>227</v>
      </c>
    </row>
    <row r="4" spans="1:5" ht="30" customHeight="1" x14ac:dyDescent="0.2">
      <c r="A4" s="71" t="s">
        <v>19</v>
      </c>
      <c r="B4" s="72" t="s">
        <v>20</v>
      </c>
      <c r="C4" s="73">
        <v>45565</v>
      </c>
      <c r="D4" s="73">
        <v>45199</v>
      </c>
    </row>
    <row r="5" spans="1:5" ht="15" customHeight="1" x14ac:dyDescent="0.2">
      <c r="A5" s="74" t="s">
        <v>25</v>
      </c>
      <c r="B5" s="75" t="s">
        <v>26</v>
      </c>
      <c r="C5" s="75" t="s">
        <v>27</v>
      </c>
      <c r="D5" s="75" t="s">
        <v>28</v>
      </c>
    </row>
    <row r="6" spans="1:5" s="69" customFormat="1" ht="15" customHeight="1" x14ac:dyDescent="0.2">
      <c r="A6" s="76">
        <v>1</v>
      </c>
      <c r="B6" s="77" t="s">
        <v>228</v>
      </c>
      <c r="C6" s="57">
        <v>36</v>
      </c>
      <c r="D6" s="57">
        <v>48</v>
      </c>
    </row>
    <row r="7" spans="1:5" s="69" customFormat="1" ht="15" customHeight="1" x14ac:dyDescent="0.2">
      <c r="A7" s="76">
        <v>7</v>
      </c>
      <c r="B7" s="77" t="s">
        <v>103</v>
      </c>
      <c r="C7" s="78">
        <v>36</v>
      </c>
      <c r="D7" s="78">
        <v>48</v>
      </c>
    </row>
    <row r="8" spans="1:5" ht="11.1" customHeight="1" x14ac:dyDescent="0.2"/>
    <row r="9" spans="1:5" ht="11.1" customHeight="1" x14ac:dyDescent="0.2"/>
    <row r="10" spans="1:5" ht="11.1" customHeight="1" x14ac:dyDescent="0.2"/>
    <row r="11" spans="1:5" ht="11.1" customHeight="1" x14ac:dyDescent="0.2"/>
    <row r="12" spans="1:5" ht="11.1" customHeight="1" x14ac:dyDescent="0.2"/>
    <row r="13" spans="1:5" ht="11.1" customHeight="1" x14ac:dyDescent="0.2"/>
    <row r="14" spans="1:5" ht="11.1" customHeight="1" x14ac:dyDescent="0.2"/>
    <row r="15" spans="1:5" ht="11.1" customHeight="1" x14ac:dyDescent="0.2"/>
    <row r="16" spans="1:5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</sheetData>
  <mergeCells count="1">
    <mergeCell ref="A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workbookViewId="0">
      <selection activeCell="F9" sqref="F9:G9"/>
    </sheetView>
  </sheetViews>
  <sheetFormatPr defaultColWidth="10.5" defaultRowHeight="11.45" customHeight="1" x14ac:dyDescent="0.25"/>
  <cols>
    <col min="1" max="1" width="11.6640625" style="88" customWidth="1"/>
    <col min="2" max="2" width="1.5" style="88" customWidth="1"/>
    <col min="3" max="3" width="27.6640625" style="88" customWidth="1"/>
    <col min="4" max="4" width="10.1640625" style="88" customWidth="1"/>
    <col min="5" max="5" width="19" style="88" customWidth="1"/>
    <col min="6" max="7" width="8.83203125" style="88" customWidth="1"/>
    <col min="8" max="8" width="1.5" style="88" customWidth="1"/>
    <col min="9" max="9" width="7.33203125" style="88" customWidth="1"/>
    <col min="10" max="11" width="4.33203125" style="88" customWidth="1"/>
    <col min="12" max="12" width="7.33203125" style="88" customWidth="1"/>
    <col min="13" max="13" width="1.5" style="88" customWidth="1"/>
    <col min="14" max="14" width="8.83203125" style="88" customWidth="1"/>
    <col min="15" max="15" width="1.5" style="88" customWidth="1"/>
    <col min="16" max="16" width="7.33203125" style="88" customWidth="1"/>
    <col min="17" max="18" width="4.33203125" style="88" customWidth="1"/>
    <col min="19" max="19" width="7.33203125" style="86" customWidth="1"/>
    <col min="20" max="20" width="3.1640625" style="86" customWidth="1"/>
    <col min="21" max="21" width="8.5" style="86" customWidth="1"/>
    <col min="22" max="22" width="2" style="86" customWidth="1"/>
    <col min="23" max="23" width="8.5" style="86" customWidth="1"/>
    <col min="24" max="24" width="2" style="86" customWidth="1"/>
    <col min="25" max="25" width="8.5" style="86" customWidth="1"/>
    <col min="26" max="26" width="2" style="86" customWidth="1"/>
    <col min="27" max="27" width="8.5" style="86" customWidth="1"/>
    <col min="28" max="28" width="2" style="86" customWidth="1"/>
    <col min="29" max="29" width="8.5" style="86" customWidth="1"/>
    <col min="30" max="30" width="2" style="86" customWidth="1"/>
    <col min="31" max="31" width="7.6640625" style="86" customWidth="1"/>
    <col min="32" max="32" width="3" style="86" customWidth="1"/>
    <col min="33" max="33" width="2.33203125" style="86" customWidth="1"/>
    <col min="34" max="34" width="8.1640625" style="86" customWidth="1"/>
    <col min="35" max="35" width="2.33203125" style="86" customWidth="1"/>
    <col min="36" max="41" width="10.5" style="86" customWidth="1"/>
  </cols>
  <sheetData>
    <row r="1" spans="1:35" s="86" customFormat="1" ht="15" x14ac:dyDescent="0.25">
      <c r="O1" s="160" t="s">
        <v>270</v>
      </c>
      <c r="P1" s="160"/>
      <c r="Q1" s="160"/>
      <c r="R1" s="160"/>
    </row>
    <row r="2" spans="1:35" s="86" customFormat="1" ht="15" x14ac:dyDescent="0.25">
      <c r="A2" s="161" t="s">
        <v>229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35" s="86" customFormat="1" ht="15" x14ac:dyDescent="0.25">
      <c r="O3" s="162" t="s">
        <v>230</v>
      </c>
      <c r="P3" s="162"/>
      <c r="Q3" s="162"/>
      <c r="R3" s="162"/>
    </row>
    <row r="4" spans="1:35" s="88" customFormat="1" ht="30" x14ac:dyDescent="0.2">
      <c r="A4" s="87" t="s">
        <v>19</v>
      </c>
      <c r="B4" s="158" t="s">
        <v>20</v>
      </c>
      <c r="C4" s="158"/>
      <c r="D4" s="158"/>
      <c r="E4" s="158"/>
      <c r="F4" s="158" t="s">
        <v>11</v>
      </c>
      <c r="G4" s="158"/>
      <c r="H4" s="158" t="s">
        <v>22</v>
      </c>
      <c r="I4" s="158"/>
      <c r="J4" s="158"/>
      <c r="K4" s="158"/>
      <c r="L4" s="158" t="s">
        <v>23</v>
      </c>
      <c r="M4" s="158"/>
      <c r="N4" s="158"/>
      <c r="O4" s="158" t="s">
        <v>24</v>
      </c>
      <c r="P4" s="158"/>
      <c r="Q4" s="158"/>
      <c r="R4" s="158"/>
    </row>
    <row r="5" spans="1:35" s="88" customFormat="1" ht="15" x14ac:dyDescent="0.2">
      <c r="A5" s="89" t="s">
        <v>25</v>
      </c>
      <c r="B5" s="158" t="s">
        <v>26</v>
      </c>
      <c r="C5" s="158"/>
      <c r="D5" s="158"/>
      <c r="E5" s="158"/>
      <c r="F5" s="159" t="s">
        <v>27</v>
      </c>
      <c r="G5" s="159"/>
      <c r="H5" s="159" t="s">
        <v>28</v>
      </c>
      <c r="I5" s="159"/>
      <c r="J5" s="159"/>
      <c r="K5" s="159"/>
      <c r="L5" s="159" t="s">
        <v>29</v>
      </c>
      <c r="M5" s="159"/>
      <c r="N5" s="159"/>
      <c r="O5" s="159" t="s">
        <v>30</v>
      </c>
      <c r="P5" s="159"/>
      <c r="Q5" s="159"/>
      <c r="R5" s="159"/>
    </row>
    <row r="6" spans="1:35" s="88" customFormat="1" ht="15" x14ac:dyDescent="0.2">
      <c r="A6" s="90" t="s">
        <v>25</v>
      </c>
      <c r="B6" s="155" t="s">
        <v>231</v>
      </c>
      <c r="C6" s="155"/>
      <c r="D6" s="155"/>
      <c r="E6" s="155"/>
      <c r="F6" s="157">
        <v>2839031.45</v>
      </c>
      <c r="G6" s="157"/>
      <c r="H6" s="157">
        <v>851041</v>
      </c>
      <c r="I6" s="157"/>
      <c r="J6" s="157"/>
      <c r="K6" s="157"/>
      <c r="L6" s="157">
        <v>808190.6</v>
      </c>
      <c r="M6" s="157"/>
      <c r="N6" s="157"/>
      <c r="O6" s="157">
        <v>566608</v>
      </c>
      <c r="P6" s="157"/>
      <c r="Q6" s="157"/>
      <c r="R6" s="157"/>
    </row>
    <row r="7" spans="1:35" s="88" customFormat="1" ht="36.75" customHeight="1" x14ac:dyDescent="0.2">
      <c r="A7" s="90" t="s">
        <v>26</v>
      </c>
      <c r="B7" s="155" t="s">
        <v>232</v>
      </c>
      <c r="C7" s="155"/>
      <c r="D7" s="155"/>
      <c r="E7" s="155"/>
      <c r="F7" s="157" t="s">
        <v>36</v>
      </c>
      <c r="G7" s="157"/>
      <c r="H7" s="157" t="s">
        <v>36</v>
      </c>
      <c r="I7" s="157"/>
      <c r="J7" s="157"/>
      <c r="K7" s="157"/>
      <c r="L7" s="157" t="s">
        <v>36</v>
      </c>
      <c r="M7" s="157"/>
      <c r="N7" s="157"/>
      <c r="O7" s="157" t="s">
        <v>36</v>
      </c>
      <c r="P7" s="157"/>
      <c r="Q7" s="157"/>
      <c r="R7" s="157"/>
    </row>
    <row r="8" spans="1:35" s="88" customFormat="1" ht="30.75" customHeight="1" x14ac:dyDescent="0.2">
      <c r="A8" s="90" t="s">
        <v>27</v>
      </c>
      <c r="B8" s="155" t="s">
        <v>233</v>
      </c>
      <c r="C8" s="155"/>
      <c r="D8" s="155"/>
      <c r="E8" s="155"/>
      <c r="F8" s="157">
        <v>662087.11</v>
      </c>
      <c r="G8" s="157"/>
      <c r="H8" s="157">
        <v>7450769.8600000003</v>
      </c>
      <c r="I8" s="157"/>
      <c r="J8" s="157"/>
      <c r="K8" s="157"/>
      <c r="L8" s="157">
        <v>110797.84</v>
      </c>
      <c r="M8" s="157"/>
      <c r="N8" s="157"/>
      <c r="O8" s="157">
        <v>2652026.9700000002</v>
      </c>
      <c r="P8" s="157"/>
      <c r="Q8" s="157"/>
      <c r="R8" s="157"/>
    </row>
    <row r="9" spans="1:35" s="88" customFormat="1" ht="15" x14ac:dyDescent="0.2">
      <c r="A9" s="90" t="s">
        <v>28</v>
      </c>
      <c r="B9" s="155" t="s">
        <v>234</v>
      </c>
      <c r="C9" s="155"/>
      <c r="D9" s="155"/>
      <c r="E9" s="155"/>
      <c r="F9" s="156">
        <v>3501118.56</v>
      </c>
      <c r="G9" s="156"/>
      <c r="H9" s="156">
        <v>8301810.8600000003</v>
      </c>
      <c r="I9" s="156"/>
      <c r="J9" s="156"/>
      <c r="K9" s="156"/>
      <c r="L9" s="156">
        <v>918988.44</v>
      </c>
      <c r="M9" s="156"/>
      <c r="N9" s="156"/>
      <c r="O9" s="156">
        <v>3218634.97</v>
      </c>
      <c r="P9" s="156"/>
      <c r="Q9" s="156"/>
      <c r="R9" s="156"/>
    </row>
    <row r="10" spans="1:35" s="88" customFormat="1" ht="30.75" customHeight="1" x14ac:dyDescent="0.2">
      <c r="A10" s="90" t="s">
        <v>29</v>
      </c>
      <c r="B10" s="155" t="s">
        <v>235</v>
      </c>
      <c r="C10" s="155"/>
      <c r="D10" s="155"/>
      <c r="E10" s="155"/>
      <c r="F10" s="157" t="s">
        <v>36</v>
      </c>
      <c r="G10" s="157"/>
      <c r="H10" s="157" t="s">
        <v>36</v>
      </c>
      <c r="I10" s="157"/>
      <c r="J10" s="157"/>
      <c r="K10" s="157"/>
      <c r="L10" s="157" t="s">
        <v>36</v>
      </c>
      <c r="M10" s="157"/>
      <c r="N10" s="157"/>
      <c r="O10" s="157" t="s">
        <v>36</v>
      </c>
      <c r="P10" s="157"/>
      <c r="Q10" s="157"/>
      <c r="R10" s="157"/>
    </row>
    <row r="11" spans="1:35" s="88" customFormat="1" ht="15" x14ac:dyDescent="0.2">
      <c r="A11" s="90" t="s">
        <v>30</v>
      </c>
      <c r="B11" s="155" t="s">
        <v>236</v>
      </c>
      <c r="C11" s="155"/>
      <c r="D11" s="155"/>
      <c r="E11" s="155"/>
      <c r="F11" s="156">
        <v>3501118.56</v>
      </c>
      <c r="G11" s="156"/>
      <c r="H11" s="156">
        <v>8301810.8600000003</v>
      </c>
      <c r="I11" s="156"/>
      <c r="J11" s="156"/>
      <c r="K11" s="156"/>
      <c r="L11" s="156">
        <v>918988.44</v>
      </c>
      <c r="M11" s="156"/>
      <c r="N11" s="156"/>
      <c r="O11" s="156">
        <v>3218634.97</v>
      </c>
      <c r="P11" s="156"/>
      <c r="Q11" s="156"/>
      <c r="R11" s="156"/>
    </row>
    <row r="12" spans="1:35" ht="15" x14ac:dyDescent="0.25"/>
    <row r="13" spans="1:35" ht="15" x14ac:dyDescent="0.25">
      <c r="A13" s="152" t="s">
        <v>237</v>
      </c>
      <c r="B13" s="152"/>
      <c r="C13" s="152"/>
      <c r="D13" s="152"/>
      <c r="E13" s="152"/>
      <c r="F13" s="152"/>
      <c r="G13" s="152"/>
      <c r="H13" s="152"/>
      <c r="I13" s="153" t="s">
        <v>136</v>
      </c>
      <c r="J13" s="153"/>
      <c r="K13" s="153"/>
      <c r="L13" s="153"/>
      <c r="M13" s="152" t="s">
        <v>238</v>
      </c>
      <c r="N13" s="152"/>
      <c r="O13" s="152"/>
      <c r="P13" s="152"/>
      <c r="Q13" s="152"/>
      <c r="R13" s="154">
        <v>20</v>
      </c>
      <c r="S13" s="154"/>
      <c r="T13" s="152" t="s">
        <v>239</v>
      </c>
      <c r="U13" s="152"/>
      <c r="V13" s="152"/>
      <c r="W13" s="152"/>
      <c r="X13" s="153" t="s">
        <v>137</v>
      </c>
      <c r="Y13" s="153"/>
      <c r="Z13" s="153"/>
      <c r="AA13" s="153"/>
      <c r="AB13" s="88" t="s">
        <v>138</v>
      </c>
      <c r="AC13" s="91"/>
      <c r="AD13" s="154">
        <v>20</v>
      </c>
      <c r="AE13" s="154"/>
      <c r="AF13" s="152" t="s">
        <v>240</v>
      </c>
      <c r="AG13" s="152"/>
      <c r="AH13" s="152"/>
      <c r="AI13" s="152"/>
    </row>
    <row r="14" spans="1:35" ht="15" x14ac:dyDescent="0.25"/>
    <row r="15" spans="1:35" ht="15" x14ac:dyDescent="0.25"/>
    <row r="16" spans="1:35" ht="15" x14ac:dyDescent="0.25"/>
  </sheetData>
  <mergeCells count="51">
    <mergeCell ref="O1:R1"/>
    <mergeCell ref="A2:R2"/>
    <mergeCell ref="O3:R3"/>
    <mergeCell ref="B4:E4"/>
    <mergeCell ref="F4:G4"/>
    <mergeCell ref="H4:K4"/>
    <mergeCell ref="L4:N4"/>
    <mergeCell ref="O4:R4"/>
    <mergeCell ref="B6:E6"/>
    <mergeCell ref="F6:G6"/>
    <mergeCell ref="H6:K6"/>
    <mergeCell ref="L6:N6"/>
    <mergeCell ref="O6:R6"/>
    <mergeCell ref="B5:E5"/>
    <mergeCell ref="F5:G5"/>
    <mergeCell ref="H5:K5"/>
    <mergeCell ref="L5:N5"/>
    <mergeCell ref="O5:R5"/>
    <mergeCell ref="B8:E8"/>
    <mergeCell ref="F8:G8"/>
    <mergeCell ref="H8:K8"/>
    <mergeCell ref="L8:N8"/>
    <mergeCell ref="O8:R8"/>
    <mergeCell ref="B7:E7"/>
    <mergeCell ref="F7:G7"/>
    <mergeCell ref="H7:K7"/>
    <mergeCell ref="L7:N7"/>
    <mergeCell ref="O7:R7"/>
    <mergeCell ref="B10:E10"/>
    <mergeCell ref="F10:G10"/>
    <mergeCell ref="H10:K10"/>
    <mergeCell ref="L10:N10"/>
    <mergeCell ref="O10:R10"/>
    <mergeCell ref="B9:E9"/>
    <mergeCell ref="F9:G9"/>
    <mergeCell ref="H9:K9"/>
    <mergeCell ref="L9:N9"/>
    <mergeCell ref="O9:R9"/>
    <mergeCell ref="T13:W13"/>
    <mergeCell ref="X13:AA13"/>
    <mergeCell ref="AD13:AE13"/>
    <mergeCell ref="AF13:AI13"/>
    <mergeCell ref="B11:E11"/>
    <mergeCell ref="F11:G11"/>
    <mergeCell ref="H11:K11"/>
    <mergeCell ref="L11:N11"/>
    <mergeCell ref="O11:R11"/>
    <mergeCell ref="A13:H13"/>
    <mergeCell ref="I13:L13"/>
    <mergeCell ref="M13:Q13"/>
    <mergeCell ref="R13:S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12"/>
  <sheetViews>
    <sheetView workbookViewId="0">
      <selection activeCell="AE1" sqref="AE1:AG1"/>
    </sheetView>
  </sheetViews>
  <sheetFormatPr defaultColWidth="10.5" defaultRowHeight="11.45" customHeight="1" x14ac:dyDescent="0.25"/>
  <cols>
    <col min="1" max="1" width="4" style="1" customWidth="1"/>
    <col min="2" max="2" width="5.1640625" style="1" customWidth="1"/>
    <col min="3" max="4" width="2.6640625" style="1" customWidth="1"/>
    <col min="5" max="5" width="2.5" style="1" customWidth="1"/>
    <col min="6" max="6" width="5.33203125" style="1" customWidth="1"/>
    <col min="7" max="7" width="2.83203125" style="1" customWidth="1"/>
    <col min="8" max="8" width="7.6640625" style="1" customWidth="1"/>
    <col min="9" max="9" width="13.33203125" style="1" customWidth="1"/>
    <col min="10" max="10" width="5.33203125" style="1" customWidth="1"/>
    <col min="11" max="11" width="2.5" style="1" customWidth="1"/>
    <col min="12" max="12" width="2.83203125" style="1" customWidth="1"/>
    <col min="13" max="13" width="2.5" style="1" customWidth="1"/>
    <col min="14" max="14" width="5.33203125" style="1" customWidth="1"/>
    <col min="15" max="15" width="2.83203125" style="1" customWidth="1"/>
    <col min="16" max="16" width="7.6640625" style="1" customWidth="1"/>
    <col min="17" max="17" width="2.83203125" style="1" customWidth="1"/>
    <col min="18" max="18" width="7.6640625" style="1" customWidth="1"/>
    <col min="19" max="19" width="2.83203125" style="1" customWidth="1"/>
    <col min="20" max="20" width="7.6640625" style="1" customWidth="1"/>
    <col min="21" max="21" width="8.83203125" style="1" customWidth="1"/>
    <col min="22" max="22" width="6.83203125" style="1" customWidth="1"/>
    <col min="23" max="23" width="1.83203125" style="1" customWidth="1"/>
    <col min="24" max="24" width="8.83203125" style="1" customWidth="1"/>
    <col min="25" max="25" width="1" style="1" customWidth="1"/>
    <col min="26" max="26" width="7.6640625" style="1" customWidth="1"/>
    <col min="27" max="27" width="4" style="1" customWidth="1"/>
    <col min="28" max="28" width="4.83203125" style="1" customWidth="1"/>
    <col min="29" max="29" width="6.83203125" style="1" customWidth="1"/>
    <col min="30" max="30" width="1.83203125" style="1" customWidth="1"/>
    <col min="31" max="31" width="8.83203125" style="1" customWidth="1"/>
    <col min="32" max="32" width="1" style="1" customWidth="1"/>
    <col min="33" max="33" width="7.6640625" style="1" customWidth="1"/>
    <col min="34" max="34" width="2.83203125" style="8" customWidth="1"/>
  </cols>
  <sheetData>
    <row r="1" spans="1:33" s="8" customFormat="1" ht="15" customHeight="1" x14ac:dyDescent="0.25">
      <c r="AE1" s="170" t="s">
        <v>270</v>
      </c>
      <c r="AF1" s="170"/>
      <c r="AG1" s="170"/>
    </row>
    <row r="2" spans="1:33" s="8" customFormat="1" ht="15" customHeight="1" x14ac:dyDescent="0.25">
      <c r="A2" s="171" t="s">
        <v>241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1:33" s="8" customFormat="1" ht="12.95" customHeight="1" x14ac:dyDescent="0.25">
      <c r="AE3" s="172" t="s">
        <v>242</v>
      </c>
      <c r="AF3" s="172"/>
      <c r="AG3" s="172"/>
    </row>
    <row r="4" spans="1:33" s="1" customFormat="1" ht="60" customHeight="1" x14ac:dyDescent="0.2">
      <c r="A4" s="169" t="s">
        <v>19</v>
      </c>
      <c r="B4" s="169"/>
      <c r="C4" s="169"/>
      <c r="D4" s="169" t="s">
        <v>20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 t="s">
        <v>11</v>
      </c>
      <c r="V4" s="169"/>
      <c r="W4" s="169"/>
      <c r="X4" s="169" t="s">
        <v>22</v>
      </c>
      <c r="Y4" s="169"/>
      <c r="Z4" s="169"/>
      <c r="AA4" s="169" t="s">
        <v>23</v>
      </c>
      <c r="AB4" s="169"/>
      <c r="AC4" s="169"/>
      <c r="AD4" s="169"/>
      <c r="AE4" s="169" t="s">
        <v>24</v>
      </c>
      <c r="AF4" s="169"/>
      <c r="AG4" s="169"/>
    </row>
    <row r="5" spans="1:33" s="1" customFormat="1" ht="15" customHeight="1" x14ac:dyDescent="0.2">
      <c r="A5" s="168" t="s">
        <v>25</v>
      </c>
      <c r="B5" s="168"/>
      <c r="C5" s="168"/>
      <c r="D5" s="169" t="s">
        <v>26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8" t="s">
        <v>27</v>
      </c>
      <c r="V5" s="168"/>
      <c r="W5" s="168"/>
      <c r="X5" s="168" t="s">
        <v>28</v>
      </c>
      <c r="Y5" s="168"/>
      <c r="Z5" s="168"/>
      <c r="AA5" s="168" t="s">
        <v>29</v>
      </c>
      <c r="AB5" s="168"/>
      <c r="AC5" s="168"/>
      <c r="AD5" s="168"/>
      <c r="AE5" s="168" t="s">
        <v>30</v>
      </c>
      <c r="AF5" s="168"/>
      <c r="AG5" s="168"/>
    </row>
    <row r="6" spans="1:33" s="1" customFormat="1" ht="15" customHeight="1" x14ac:dyDescent="0.2">
      <c r="A6" s="165" t="s">
        <v>25</v>
      </c>
      <c r="B6" s="165"/>
      <c r="C6" s="165"/>
      <c r="D6" s="166" t="s">
        <v>76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3">
        <v>16126177.68</v>
      </c>
      <c r="V6" s="163"/>
      <c r="W6" s="163"/>
      <c r="X6" s="163">
        <v>43516675.07</v>
      </c>
      <c r="Y6" s="163"/>
      <c r="Z6" s="163"/>
      <c r="AA6" s="163">
        <v>3627547.4</v>
      </c>
      <c r="AB6" s="163"/>
      <c r="AC6" s="163"/>
      <c r="AD6" s="163"/>
      <c r="AE6" s="163">
        <v>18377598.100000001</v>
      </c>
      <c r="AF6" s="163"/>
      <c r="AG6" s="163"/>
    </row>
    <row r="7" spans="1:33" s="1" customFormat="1" ht="30" customHeight="1" x14ac:dyDescent="0.2">
      <c r="A7" s="165" t="s">
        <v>26</v>
      </c>
      <c r="B7" s="165"/>
      <c r="C7" s="165"/>
      <c r="D7" s="155" t="s">
        <v>276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3">
        <v>3225235.54</v>
      </c>
      <c r="V7" s="163"/>
      <c r="W7" s="163"/>
      <c r="X7" s="163">
        <v>8703335.0099999998</v>
      </c>
      <c r="Y7" s="163"/>
      <c r="Z7" s="163"/>
      <c r="AA7" s="164">
        <v>725509.48</v>
      </c>
      <c r="AB7" s="164"/>
      <c r="AC7" s="164"/>
      <c r="AD7" s="164"/>
      <c r="AE7" s="163">
        <v>3675519.62</v>
      </c>
      <c r="AF7" s="163"/>
      <c r="AG7" s="163"/>
    </row>
    <row r="8" spans="1:33" s="1" customFormat="1" ht="30" customHeight="1" x14ac:dyDescent="0.2">
      <c r="A8" s="165" t="s">
        <v>27</v>
      </c>
      <c r="B8" s="165"/>
      <c r="C8" s="165"/>
      <c r="D8" s="166" t="s">
        <v>243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>
        <v>275883.02</v>
      </c>
      <c r="V8" s="167"/>
      <c r="W8" s="167"/>
      <c r="X8" s="167">
        <v>-401524.15</v>
      </c>
      <c r="Y8" s="167"/>
      <c r="Z8" s="167"/>
      <c r="AA8" s="167">
        <v>193478.96</v>
      </c>
      <c r="AB8" s="167"/>
      <c r="AC8" s="167"/>
      <c r="AD8" s="167"/>
      <c r="AE8" s="167">
        <v>-456884.65</v>
      </c>
      <c r="AF8" s="167"/>
      <c r="AG8" s="167"/>
    </row>
    <row r="9" spans="1:33" s="1" customFormat="1" ht="15" customHeight="1" x14ac:dyDescent="0.2">
      <c r="A9" s="165" t="s">
        <v>28</v>
      </c>
      <c r="B9" s="165"/>
      <c r="C9" s="165"/>
      <c r="D9" s="166" t="s">
        <v>244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4">
        <v>-42945.93</v>
      </c>
      <c r="V9" s="164"/>
      <c r="W9" s="164"/>
      <c r="X9" s="164">
        <v>-596779.15</v>
      </c>
      <c r="Y9" s="164"/>
      <c r="Z9" s="164"/>
      <c r="AA9" s="164">
        <v>-22188.65</v>
      </c>
      <c r="AB9" s="164"/>
      <c r="AC9" s="164"/>
      <c r="AD9" s="164"/>
      <c r="AE9" s="164">
        <v>-563958.81000000006</v>
      </c>
      <c r="AF9" s="164"/>
      <c r="AG9" s="164"/>
    </row>
    <row r="10" spans="1:33" s="1" customFormat="1" ht="15" customHeight="1" x14ac:dyDescent="0.2">
      <c r="A10" s="165" t="s">
        <v>29</v>
      </c>
      <c r="B10" s="165"/>
      <c r="C10" s="165"/>
      <c r="D10" s="166" t="s">
        <v>245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4">
        <v>318828.95</v>
      </c>
      <c r="V10" s="164"/>
      <c r="W10" s="164"/>
      <c r="X10" s="164">
        <v>195255</v>
      </c>
      <c r="Y10" s="164"/>
      <c r="Z10" s="164"/>
      <c r="AA10" s="164">
        <v>215667.61</v>
      </c>
      <c r="AB10" s="164"/>
      <c r="AC10" s="164"/>
      <c r="AD10" s="164"/>
      <c r="AE10" s="164">
        <v>107074.16</v>
      </c>
      <c r="AF10" s="164"/>
      <c r="AG10" s="164"/>
    </row>
    <row r="11" spans="1:33" s="1" customFormat="1" ht="15" customHeight="1" x14ac:dyDescent="0.2">
      <c r="A11" s="165" t="s">
        <v>47</v>
      </c>
      <c r="B11" s="165"/>
      <c r="C11" s="165"/>
      <c r="D11" s="166" t="s">
        <v>246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3">
        <v>3501118.56</v>
      </c>
      <c r="V11" s="163"/>
      <c r="W11" s="163"/>
      <c r="X11" s="163">
        <v>8301810.8600000003</v>
      </c>
      <c r="Y11" s="163"/>
      <c r="Z11" s="163"/>
      <c r="AA11" s="164">
        <v>918988.44</v>
      </c>
      <c r="AB11" s="164"/>
      <c r="AC11" s="164"/>
      <c r="AD11" s="164"/>
      <c r="AE11" s="163">
        <v>3218634.97</v>
      </c>
      <c r="AF11" s="163"/>
      <c r="AG11" s="163"/>
    </row>
    <row r="12" spans="1:33" ht="15" customHeight="1" x14ac:dyDescent="0.25"/>
  </sheetData>
  <mergeCells count="51">
    <mergeCell ref="AE1:AG1"/>
    <mergeCell ref="A2:AG2"/>
    <mergeCell ref="AE3:AG3"/>
    <mergeCell ref="A4:C4"/>
    <mergeCell ref="D4:T4"/>
    <mergeCell ref="U4:W4"/>
    <mergeCell ref="X4:Z4"/>
    <mergeCell ref="AA4:AD4"/>
    <mergeCell ref="AE4:AG4"/>
    <mergeCell ref="AE5:AG5"/>
    <mergeCell ref="A6:C6"/>
    <mergeCell ref="D6:T6"/>
    <mergeCell ref="U6:W6"/>
    <mergeCell ref="X6:Z6"/>
    <mergeCell ref="AA6:AD6"/>
    <mergeCell ref="AE6:AG6"/>
    <mergeCell ref="A5:C5"/>
    <mergeCell ref="D5:T5"/>
    <mergeCell ref="U5:W5"/>
    <mergeCell ref="X5:Z5"/>
    <mergeCell ref="AA5:AD5"/>
    <mergeCell ref="D11:T11"/>
    <mergeCell ref="U11:W11"/>
    <mergeCell ref="AE7:AG7"/>
    <mergeCell ref="A8:C8"/>
    <mergeCell ref="D8:T8"/>
    <mergeCell ref="U8:W8"/>
    <mergeCell ref="X8:Z8"/>
    <mergeCell ref="AA8:AD8"/>
    <mergeCell ref="AE8:AG8"/>
    <mergeCell ref="A7:C7"/>
    <mergeCell ref="D7:T7"/>
    <mergeCell ref="U7:W7"/>
    <mergeCell ref="X7:Z7"/>
    <mergeCell ref="AA7:AD7"/>
    <mergeCell ref="X11:Z11"/>
    <mergeCell ref="AA11:AD11"/>
    <mergeCell ref="AE11:AG11"/>
    <mergeCell ref="A9:C9"/>
    <mergeCell ref="D9:T9"/>
    <mergeCell ref="U9:W9"/>
    <mergeCell ref="X9:Z9"/>
    <mergeCell ref="AA9:AD9"/>
    <mergeCell ref="AE9:AG9"/>
    <mergeCell ref="A10:C10"/>
    <mergeCell ref="D10:T10"/>
    <mergeCell ref="U10:W10"/>
    <mergeCell ref="X10:Z10"/>
    <mergeCell ref="AA10:AD10"/>
    <mergeCell ref="AE10:AG10"/>
    <mergeCell ref="A11:C1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60"/>
  <sheetViews>
    <sheetView topLeftCell="A25" workbookViewId="0">
      <selection activeCell="B48" sqref="B48"/>
    </sheetView>
  </sheetViews>
  <sheetFormatPr defaultColWidth="10.5" defaultRowHeight="11.45" customHeight="1" x14ac:dyDescent="0.2"/>
  <cols>
    <col min="1" max="1" width="8.1640625" style="92" customWidth="1"/>
    <col min="2" max="2" width="66.6640625" style="92" customWidth="1"/>
    <col min="3" max="3" width="21.1640625" style="92" customWidth="1"/>
    <col min="4" max="4" width="22.33203125" style="92" customWidth="1"/>
    <col min="5" max="5" width="17.6640625" style="92" customWidth="1"/>
    <col min="6" max="6" width="16.5" style="94" customWidth="1"/>
    <col min="7" max="7" width="10.83203125" style="95" customWidth="1"/>
    <col min="8" max="8" width="13.33203125" style="95" customWidth="1"/>
    <col min="9" max="9" width="6.33203125" style="95" customWidth="1"/>
    <col min="10" max="10" width="10.5" style="95"/>
    <col min="11" max="11" width="31" style="95" customWidth="1"/>
    <col min="12" max="16384" width="10.5" style="95"/>
  </cols>
  <sheetData>
    <row r="1" spans="1:6" ht="21" customHeight="1" x14ac:dyDescent="0.2">
      <c r="E1" s="93" t="s">
        <v>277</v>
      </c>
    </row>
    <row r="2" spans="1:6" ht="15" customHeight="1" x14ac:dyDescent="0.25">
      <c r="A2" s="176" t="s">
        <v>247</v>
      </c>
      <c r="B2" s="176"/>
      <c r="C2" s="176"/>
      <c r="D2" s="176"/>
      <c r="E2" s="176"/>
    </row>
    <row r="3" spans="1:6" ht="15" customHeight="1" x14ac:dyDescent="0.25">
      <c r="E3" s="96" t="s">
        <v>248</v>
      </c>
    </row>
    <row r="4" spans="1:6" s="92" customFormat="1" ht="46.5" customHeight="1" thickBot="1" x14ac:dyDescent="0.25">
      <c r="A4" s="97" t="s">
        <v>19</v>
      </c>
      <c r="B4" s="97" t="s">
        <v>20</v>
      </c>
      <c r="C4" s="97" t="s">
        <v>278</v>
      </c>
      <c r="D4" s="97" t="s">
        <v>249</v>
      </c>
      <c r="E4" s="98">
        <v>45291</v>
      </c>
      <c r="F4" s="99"/>
    </row>
    <row r="5" spans="1:6" ht="15.75" thickBot="1" x14ac:dyDescent="0.25">
      <c r="A5" s="100" t="s">
        <v>25</v>
      </c>
      <c r="B5" s="100" t="s">
        <v>26</v>
      </c>
      <c r="C5" s="100" t="s">
        <v>27</v>
      </c>
      <c r="D5" s="100" t="s">
        <v>28</v>
      </c>
      <c r="E5" s="100">
        <v>7</v>
      </c>
    </row>
    <row r="6" spans="1:6" ht="33" customHeight="1" x14ac:dyDescent="0.25">
      <c r="A6" s="101"/>
      <c r="B6" s="173" t="s">
        <v>250</v>
      </c>
      <c r="C6" s="174"/>
      <c r="D6" s="174"/>
      <c r="E6" s="175"/>
    </row>
    <row r="7" spans="1:6" ht="15" x14ac:dyDescent="0.2">
      <c r="A7" s="102">
        <v>1</v>
      </c>
      <c r="B7" s="103" t="s">
        <v>251</v>
      </c>
      <c r="C7" s="104">
        <v>1136.43</v>
      </c>
      <c r="D7" s="104">
        <f>C7-E7</f>
        <v>394.1400000000001</v>
      </c>
      <c r="E7" s="104">
        <f>463.15+279.14</f>
        <v>742.29</v>
      </c>
    </row>
    <row r="8" spans="1:6" ht="15" x14ac:dyDescent="0.2">
      <c r="A8" s="102">
        <v>2</v>
      </c>
      <c r="B8" s="103" t="s">
        <v>116</v>
      </c>
      <c r="C8" s="105">
        <v>176766.59</v>
      </c>
      <c r="D8" s="104">
        <f t="shared" ref="D8:D14" si="0">C8-E8</f>
        <v>10893</v>
      </c>
      <c r="E8" s="105">
        <v>165873.59</v>
      </c>
    </row>
    <row r="9" spans="1:6" ht="15" x14ac:dyDescent="0.2">
      <c r="A9" s="102">
        <v>3</v>
      </c>
      <c r="B9" s="103" t="s">
        <v>252</v>
      </c>
      <c r="C9" s="105">
        <v>21672.16</v>
      </c>
      <c r="D9" s="104">
        <f t="shared" si="0"/>
        <v>21672.16</v>
      </c>
      <c r="E9" s="105">
        <v>0</v>
      </c>
    </row>
    <row r="10" spans="1:6" ht="15" x14ac:dyDescent="0.2">
      <c r="A10" s="102">
        <v>4</v>
      </c>
      <c r="B10" s="103" t="s">
        <v>253</v>
      </c>
      <c r="C10" s="104">
        <v>26540.080000000002</v>
      </c>
      <c r="D10" s="104">
        <f t="shared" si="0"/>
        <v>15301.660000000002</v>
      </c>
      <c r="E10" s="104">
        <v>11238.42</v>
      </c>
    </row>
    <row r="11" spans="1:6" ht="15" x14ac:dyDescent="0.2">
      <c r="A11" s="102">
        <v>5</v>
      </c>
      <c r="B11" s="103" t="s">
        <v>254</v>
      </c>
      <c r="C11" s="105">
        <v>374140.72</v>
      </c>
      <c r="D11" s="104">
        <f t="shared" si="0"/>
        <v>-53872.310000000056</v>
      </c>
      <c r="E11" s="105">
        <v>428013.03</v>
      </c>
    </row>
    <row r="12" spans="1:6" ht="15" x14ac:dyDescent="0.2">
      <c r="A12" s="102">
        <v>6</v>
      </c>
      <c r="B12" s="103" t="s">
        <v>255</v>
      </c>
      <c r="C12" s="105">
        <v>0</v>
      </c>
      <c r="D12" s="104">
        <f t="shared" si="0"/>
        <v>-50574</v>
      </c>
      <c r="E12" s="105">
        <v>50574</v>
      </c>
    </row>
    <row r="13" spans="1:6" ht="15" x14ac:dyDescent="0.2">
      <c r="A13" s="102">
        <v>7</v>
      </c>
      <c r="B13" s="103" t="s">
        <v>256</v>
      </c>
      <c r="C13" s="105">
        <v>18536.939999999999</v>
      </c>
      <c r="D13" s="104">
        <f t="shared" si="0"/>
        <v>-4002.09</v>
      </c>
      <c r="E13" s="105">
        <v>22539.03</v>
      </c>
    </row>
    <row r="14" spans="1:6" ht="15" x14ac:dyDescent="0.2">
      <c r="A14" s="102">
        <v>8</v>
      </c>
      <c r="B14" s="103" t="s">
        <v>257</v>
      </c>
      <c r="C14" s="105">
        <v>686497.06</v>
      </c>
      <c r="D14" s="104">
        <f t="shared" si="0"/>
        <v>-485579.76</v>
      </c>
      <c r="E14" s="105">
        <v>1172076.82</v>
      </c>
    </row>
    <row r="15" spans="1:6" ht="15" x14ac:dyDescent="0.25">
      <c r="A15" s="101">
        <v>12</v>
      </c>
      <c r="B15" s="106" t="s">
        <v>258</v>
      </c>
      <c r="C15" s="105">
        <f>SUM(C7:C14)</f>
        <v>1305289.98</v>
      </c>
      <c r="D15" s="105">
        <f>SUM(D7:D14)</f>
        <v>-545767.20000000007</v>
      </c>
      <c r="E15" s="105">
        <f>SUM(E7:E14)</f>
        <v>1851057.1800000002</v>
      </c>
    </row>
    <row r="16" spans="1:6" ht="30" x14ac:dyDescent="0.25">
      <c r="A16" s="101">
        <v>13</v>
      </c>
      <c r="B16" s="106" t="s">
        <v>259</v>
      </c>
      <c r="C16" s="105" t="s">
        <v>279</v>
      </c>
      <c r="D16" s="105" t="s">
        <v>279</v>
      </c>
      <c r="E16" s="105" t="s">
        <v>279</v>
      </c>
    </row>
    <row r="17" spans="1:11" s="111" customFormat="1" ht="30" x14ac:dyDescent="0.25">
      <c r="A17" s="107">
        <v>14</v>
      </c>
      <c r="B17" s="108" t="s">
        <v>260</v>
      </c>
      <c r="C17" s="109">
        <f>C15</f>
        <v>1305289.98</v>
      </c>
      <c r="D17" s="109">
        <f>D15</f>
        <v>-545767.20000000007</v>
      </c>
      <c r="E17" s="109">
        <f>E15</f>
        <v>1851057.1800000002</v>
      </c>
      <c r="F17" s="110"/>
    </row>
    <row r="18" spans="1:11" ht="15.75" x14ac:dyDescent="0.25">
      <c r="A18" s="101"/>
      <c r="B18" s="173" t="s">
        <v>261</v>
      </c>
      <c r="C18" s="174"/>
      <c r="D18" s="174"/>
      <c r="E18" s="175"/>
    </row>
    <row r="19" spans="1:11" ht="15" x14ac:dyDescent="0.2">
      <c r="A19" s="102">
        <v>15</v>
      </c>
      <c r="B19" s="103" t="s">
        <v>262</v>
      </c>
      <c r="C19" s="104">
        <v>-701519.73</v>
      </c>
      <c r="D19" s="104">
        <f>C19-E19</f>
        <v>424844.54000000004</v>
      </c>
      <c r="E19" s="104">
        <v>-1126364.27</v>
      </c>
    </row>
    <row r="20" spans="1:11" ht="15" x14ac:dyDescent="0.2">
      <c r="A20" s="102">
        <v>16</v>
      </c>
      <c r="B20" s="103" t="s">
        <v>263</v>
      </c>
      <c r="C20" s="104">
        <v>-3243216.09</v>
      </c>
      <c r="D20" s="104">
        <f t="shared" ref="D20:D23" si="1">C20-E20</f>
        <v>-604387.83000000007</v>
      </c>
      <c r="E20" s="104">
        <v>-2638828.2599999998</v>
      </c>
    </row>
    <row r="21" spans="1:11" ht="15" x14ac:dyDescent="0.2">
      <c r="A21" s="102">
        <v>17</v>
      </c>
      <c r="B21" s="103" t="s">
        <v>264</v>
      </c>
      <c r="C21" s="105">
        <v>-242579.46</v>
      </c>
      <c r="D21" s="104">
        <f t="shared" si="1"/>
        <v>47200.110000000015</v>
      </c>
      <c r="E21" s="105">
        <v>-289779.57</v>
      </c>
    </row>
    <row r="22" spans="1:11" ht="30" x14ac:dyDescent="0.2">
      <c r="A22" s="102">
        <v>18</v>
      </c>
      <c r="B22" s="103" t="s">
        <v>265</v>
      </c>
      <c r="C22" s="105">
        <v>-600</v>
      </c>
      <c r="D22" s="104">
        <f t="shared" si="1"/>
        <v>0</v>
      </c>
      <c r="E22" s="104">
        <v>-600</v>
      </c>
      <c r="K22" s="112"/>
    </row>
    <row r="23" spans="1:11" ht="15" x14ac:dyDescent="0.2">
      <c r="A23" s="102">
        <v>19</v>
      </c>
      <c r="B23" s="103" t="s">
        <v>252</v>
      </c>
      <c r="C23" s="105"/>
      <c r="D23" s="104">
        <f t="shared" si="1"/>
        <v>16023.27</v>
      </c>
      <c r="E23" s="105">
        <v>-16023.27</v>
      </c>
    </row>
    <row r="24" spans="1:11" s="111" customFormat="1" ht="15" x14ac:dyDescent="0.25">
      <c r="A24" s="107">
        <v>28</v>
      </c>
      <c r="B24" s="108" t="s">
        <v>266</v>
      </c>
      <c r="C24" s="109">
        <f>SUM(C19:C23)</f>
        <v>-4187915.28</v>
      </c>
      <c r="D24" s="109">
        <f>SUM(D19:D23)</f>
        <v>-116319.91000000002</v>
      </c>
      <c r="E24" s="109">
        <f>SUM(E19:E23)</f>
        <v>-4071595.3699999996</v>
      </c>
      <c r="F24" s="110"/>
    </row>
    <row r="25" spans="1:11" ht="15" x14ac:dyDescent="0.25">
      <c r="A25" s="101">
        <v>29</v>
      </c>
      <c r="B25" s="106" t="s">
        <v>267</v>
      </c>
      <c r="C25" s="105">
        <f>C17+C24</f>
        <v>-2882625.3</v>
      </c>
      <c r="D25" s="105">
        <f>D17+D24</f>
        <v>-662087.1100000001</v>
      </c>
      <c r="E25" s="105">
        <f>E17+E24</f>
        <v>-2220538.1899999995</v>
      </c>
    </row>
    <row r="26" spans="1:11" s="111" customFormat="1" ht="21" customHeight="1" x14ac:dyDescent="0.25">
      <c r="A26" s="107">
        <v>30</v>
      </c>
      <c r="B26" s="108" t="s">
        <v>268</v>
      </c>
      <c r="C26" s="109">
        <f>C25</f>
        <v>-2882625.3</v>
      </c>
      <c r="D26" s="109">
        <f>D25</f>
        <v>-662087.1100000001</v>
      </c>
      <c r="E26" s="109">
        <f>E25</f>
        <v>-2220538.1899999995</v>
      </c>
      <c r="F26" s="110"/>
    </row>
    <row r="27" spans="1:11" ht="11.25" x14ac:dyDescent="0.2"/>
    <row r="28" spans="1:11" s="92" customFormat="1" ht="46.5" customHeight="1" thickBot="1" x14ac:dyDescent="0.25">
      <c r="A28" s="97" t="s">
        <v>19</v>
      </c>
      <c r="B28" s="97" t="s">
        <v>20</v>
      </c>
      <c r="C28" s="97" t="s">
        <v>280</v>
      </c>
      <c r="D28" s="97" t="s">
        <v>249</v>
      </c>
      <c r="E28" s="97" t="s">
        <v>281</v>
      </c>
      <c r="F28" s="99"/>
    </row>
    <row r="29" spans="1:11" ht="15.75" thickBot="1" x14ac:dyDescent="0.25">
      <c r="A29" s="100" t="s">
        <v>25</v>
      </c>
      <c r="B29" s="100" t="s">
        <v>26</v>
      </c>
      <c r="C29" s="100" t="s">
        <v>27</v>
      </c>
      <c r="D29" s="100" t="s">
        <v>28</v>
      </c>
      <c r="E29" s="100">
        <v>7</v>
      </c>
    </row>
    <row r="30" spans="1:11" ht="33" customHeight="1" x14ac:dyDescent="0.25">
      <c r="A30" s="101"/>
      <c r="B30" s="173" t="s">
        <v>250</v>
      </c>
      <c r="C30" s="174"/>
      <c r="D30" s="174"/>
      <c r="E30" s="175"/>
    </row>
    <row r="31" spans="1:11" ht="15" x14ac:dyDescent="0.2">
      <c r="A31" s="102">
        <v>1</v>
      </c>
      <c r="B31" s="103" t="s">
        <v>251</v>
      </c>
      <c r="C31" s="104">
        <v>822.2</v>
      </c>
      <c r="D31" s="104">
        <f>C31-E31</f>
        <v>-145.59999999999991</v>
      </c>
      <c r="E31" s="105">
        <f>422.26+545.54</f>
        <v>967.8</v>
      </c>
    </row>
    <row r="32" spans="1:11" ht="15" x14ac:dyDescent="0.2">
      <c r="A32" s="102">
        <v>2</v>
      </c>
      <c r="B32" s="103" t="s">
        <v>116</v>
      </c>
      <c r="C32" s="105">
        <v>151927.63</v>
      </c>
      <c r="D32" s="104">
        <f t="shared" ref="D32:D38" si="2">C32-E32</f>
        <v>33979.050000000003</v>
      </c>
      <c r="E32" s="105">
        <v>117948.58</v>
      </c>
    </row>
    <row r="33" spans="1:6" ht="15" x14ac:dyDescent="0.2">
      <c r="A33" s="102">
        <v>3</v>
      </c>
      <c r="B33" s="103" t="s">
        <v>252</v>
      </c>
      <c r="C33" s="105">
        <v>48618.39</v>
      </c>
      <c r="D33" s="104">
        <f t="shared" si="2"/>
        <v>48534.979999999996</v>
      </c>
      <c r="E33" s="105">
        <v>83.41</v>
      </c>
    </row>
    <row r="34" spans="1:6" ht="15" x14ac:dyDescent="0.2">
      <c r="A34" s="102">
        <v>4</v>
      </c>
      <c r="B34" s="103" t="s">
        <v>253</v>
      </c>
      <c r="C34" s="104">
        <v>23251.47</v>
      </c>
      <c r="D34" s="104">
        <f t="shared" si="2"/>
        <v>-485666.05000000005</v>
      </c>
      <c r="E34" s="105">
        <v>508917.52</v>
      </c>
    </row>
    <row r="35" spans="1:6" ht="15" x14ac:dyDescent="0.2">
      <c r="A35" s="102">
        <v>5</v>
      </c>
      <c r="B35" s="103" t="s">
        <v>254</v>
      </c>
      <c r="C35" s="105">
        <v>438713.34</v>
      </c>
      <c r="D35" s="104">
        <f t="shared" si="2"/>
        <v>-157088.48999999993</v>
      </c>
      <c r="E35" s="104">
        <v>595801.82999999996</v>
      </c>
    </row>
    <row r="36" spans="1:6" ht="15" x14ac:dyDescent="0.2">
      <c r="A36" s="102">
        <v>6</v>
      </c>
      <c r="B36" s="103" t="s">
        <v>255</v>
      </c>
      <c r="C36" s="105">
        <v>0</v>
      </c>
      <c r="D36" s="104">
        <f t="shared" si="2"/>
        <v>-35040</v>
      </c>
      <c r="E36" s="104">
        <v>35040</v>
      </c>
    </row>
    <row r="37" spans="1:6" ht="15" x14ac:dyDescent="0.2">
      <c r="A37" s="102">
        <v>7</v>
      </c>
      <c r="B37" s="103" t="s">
        <v>256</v>
      </c>
      <c r="C37" s="105">
        <v>24232.13</v>
      </c>
      <c r="D37" s="104">
        <f t="shared" si="2"/>
        <v>-4396</v>
      </c>
      <c r="E37" s="104">
        <v>28628.13</v>
      </c>
    </row>
    <row r="38" spans="1:6" ht="15" x14ac:dyDescent="0.2">
      <c r="A38" s="102">
        <v>8</v>
      </c>
      <c r="B38" s="103" t="s">
        <v>257</v>
      </c>
      <c r="C38" s="105">
        <v>1328605.42</v>
      </c>
      <c r="D38" s="104">
        <f t="shared" si="2"/>
        <v>-454203.19000000018</v>
      </c>
      <c r="E38" s="104">
        <v>1782808.61</v>
      </c>
    </row>
    <row r="39" spans="1:6" ht="15" x14ac:dyDescent="0.25">
      <c r="A39" s="101">
        <v>12</v>
      </c>
      <c r="B39" s="106" t="s">
        <v>258</v>
      </c>
      <c r="C39" s="105">
        <f t="shared" ref="C39:D39" si="3">SUM(C31:C38)</f>
        <v>2016170.58</v>
      </c>
      <c r="D39" s="105">
        <f t="shared" si="3"/>
        <v>-1054025.3000000003</v>
      </c>
      <c r="E39" s="105">
        <f>SUM(E31:E38)</f>
        <v>3070195.88</v>
      </c>
    </row>
    <row r="40" spans="1:6" ht="30" x14ac:dyDescent="0.25">
      <c r="A40" s="101">
        <v>13</v>
      </c>
      <c r="B40" s="106" t="s">
        <v>259</v>
      </c>
      <c r="C40" s="105" t="s">
        <v>279</v>
      </c>
      <c r="D40" s="105" t="s">
        <v>279</v>
      </c>
      <c r="E40" s="105" t="s">
        <v>279</v>
      </c>
    </row>
    <row r="41" spans="1:6" s="111" customFormat="1" ht="30" x14ac:dyDescent="0.25">
      <c r="A41" s="107">
        <v>14</v>
      </c>
      <c r="B41" s="108" t="s">
        <v>260</v>
      </c>
      <c r="C41" s="109">
        <f>C39</f>
        <v>2016170.58</v>
      </c>
      <c r="D41" s="109">
        <f>D39</f>
        <v>-1054025.3000000003</v>
      </c>
      <c r="E41" s="109">
        <f>E39</f>
        <v>3070195.88</v>
      </c>
      <c r="F41" s="110"/>
    </row>
    <row r="42" spans="1:6" ht="15.75" x14ac:dyDescent="0.25">
      <c r="A42" s="101"/>
      <c r="B42" s="173" t="s">
        <v>261</v>
      </c>
      <c r="C42" s="174"/>
      <c r="D42" s="174"/>
      <c r="E42" s="175"/>
    </row>
    <row r="43" spans="1:6" ht="15" x14ac:dyDescent="0.2">
      <c r="A43" s="102">
        <v>15</v>
      </c>
      <c r="B43" s="103" t="s">
        <v>262</v>
      </c>
      <c r="C43" s="104">
        <v>-1277545.5</v>
      </c>
      <c r="D43" s="104">
        <f>C43-E43</f>
        <v>421704.19000000018</v>
      </c>
      <c r="E43" s="105">
        <f>-1608692.34-90557.35</f>
        <v>-1699249.6900000002</v>
      </c>
    </row>
    <row r="44" spans="1:6" ht="15" x14ac:dyDescent="0.2">
      <c r="A44" s="102">
        <v>16</v>
      </c>
      <c r="B44" s="103" t="s">
        <v>263</v>
      </c>
      <c r="C44" s="104">
        <v>-9208451.4600000009</v>
      </c>
      <c r="D44" s="104">
        <f t="shared" ref="D44:D46" si="4">C44-E44</f>
        <v>-6872059.1300000008</v>
      </c>
      <c r="E44" s="105">
        <v>-2336392.33</v>
      </c>
    </row>
    <row r="45" spans="1:6" ht="15" x14ac:dyDescent="0.2">
      <c r="A45" s="102">
        <v>17</v>
      </c>
      <c r="B45" s="103" t="s">
        <v>264</v>
      </c>
      <c r="C45" s="105">
        <v>-305646.37</v>
      </c>
      <c r="D45" s="104">
        <f t="shared" si="4"/>
        <v>53610.380000000005</v>
      </c>
      <c r="E45" s="104">
        <v>-359256.75</v>
      </c>
    </row>
    <row r="46" spans="1:6" ht="30" x14ac:dyDescent="0.2">
      <c r="A46" s="102">
        <v>18</v>
      </c>
      <c r="B46" s="103" t="s">
        <v>265</v>
      </c>
      <c r="C46" s="105">
        <v>-2284.4699999999998</v>
      </c>
      <c r="D46" s="104">
        <f t="shared" si="4"/>
        <v>0</v>
      </c>
      <c r="E46" s="104">
        <v>-2284.4699999999998</v>
      </c>
    </row>
    <row r="47" spans="1:6" s="111" customFormat="1" ht="15" x14ac:dyDescent="0.25">
      <c r="A47" s="107">
        <v>28</v>
      </c>
      <c r="B47" s="108" t="s">
        <v>266</v>
      </c>
      <c r="C47" s="109">
        <f>SUM(C43:C46)</f>
        <v>-10793927.800000001</v>
      </c>
      <c r="D47" s="109">
        <f>SUM(D43:D46)</f>
        <v>-6396744.5600000005</v>
      </c>
      <c r="E47" s="109">
        <f>SUM(E43:E46)</f>
        <v>-4397183.24</v>
      </c>
      <c r="F47" s="110"/>
    </row>
    <row r="48" spans="1:6" ht="15" x14ac:dyDescent="0.25">
      <c r="A48" s="101">
        <v>29</v>
      </c>
      <c r="B48" s="106" t="s">
        <v>267</v>
      </c>
      <c r="C48" s="105">
        <f>C41+C47</f>
        <v>-8777757.2200000007</v>
      </c>
      <c r="D48" s="105">
        <f>D41+D47</f>
        <v>-7450769.8600000013</v>
      </c>
      <c r="E48" s="105">
        <f>E41+E47</f>
        <v>-1326987.3600000003</v>
      </c>
    </row>
    <row r="49" spans="1:6" s="111" customFormat="1" ht="21" customHeight="1" x14ac:dyDescent="0.25">
      <c r="A49" s="107">
        <v>30</v>
      </c>
      <c r="B49" s="108" t="s">
        <v>268</v>
      </c>
      <c r="C49" s="109">
        <f>C48</f>
        <v>-8777757.2200000007</v>
      </c>
      <c r="D49" s="109">
        <f t="shared" ref="D49:E49" si="5">D48</f>
        <v>-7450769.8600000013</v>
      </c>
      <c r="E49" s="109">
        <f t="shared" si="5"/>
        <v>-1326987.3600000003</v>
      </c>
      <c r="F49" s="110"/>
    </row>
    <row r="50" spans="1:6" ht="11.25" x14ac:dyDescent="0.2"/>
    <row r="51" spans="1:6" ht="11.25" x14ac:dyDescent="0.2"/>
    <row r="52" spans="1:6" ht="11.25" x14ac:dyDescent="0.2"/>
    <row r="53" spans="1:6" ht="11.25" x14ac:dyDescent="0.2"/>
    <row r="54" spans="1:6" ht="11.25" x14ac:dyDescent="0.2"/>
    <row r="55" spans="1:6" ht="11.25" x14ac:dyDescent="0.2"/>
    <row r="56" spans="1:6" ht="11.25" x14ac:dyDescent="0.2"/>
    <row r="57" spans="1:6" ht="11.25" x14ac:dyDescent="0.2"/>
    <row r="58" spans="1:6" ht="11.25" x14ac:dyDescent="0.2"/>
    <row r="59" spans="1:6" ht="11.25" x14ac:dyDescent="0.2"/>
    <row r="60" spans="1:6" ht="11.25" x14ac:dyDescent="0.2"/>
    <row r="61" spans="1:6" ht="11.25" x14ac:dyDescent="0.2"/>
    <row r="62" spans="1:6" ht="11.25" x14ac:dyDescent="0.2"/>
    <row r="63" spans="1:6" ht="11.25" x14ac:dyDescent="0.2"/>
    <row r="64" spans="1:6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</sheetData>
  <mergeCells count="5">
    <mergeCell ref="B42:E42"/>
    <mergeCell ref="A2:E2"/>
    <mergeCell ref="B6:E6"/>
    <mergeCell ref="B18:E18"/>
    <mergeCell ref="B30:E30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Отчет титульная страница</vt:lpstr>
      <vt:lpstr>32.1 Информация о доходах за в</vt:lpstr>
      <vt:lpstr>34.1 Процентные доходы.</vt:lpstr>
      <vt:lpstr>37.1 Анализ изменений резерва </vt:lpstr>
      <vt:lpstr>39.1 Доходы за вычетом расходо</vt:lpstr>
      <vt:lpstr>41.1 Выручка от оказания услуг</vt:lpstr>
      <vt:lpstr>42.1 Расходы на персонал</vt:lpstr>
      <vt:lpstr>43.1 Прямые операционные расхо</vt:lpstr>
      <vt:lpstr>44.1 Процентные расходы.</vt:lpstr>
      <vt:lpstr>45.1 Информация о доходах за в</vt:lpstr>
      <vt:lpstr>46.1 Общие и административные </vt:lpstr>
      <vt:lpstr>47.1 Отчет прочие операционные</vt:lpstr>
      <vt:lpstr>47.2 Прочие расходы</vt:lpstr>
      <vt:lpstr>47.1.1 Отчет информация по дог</vt:lpstr>
      <vt:lpstr>47.1.2 Отчет активы и обязател</vt:lpstr>
      <vt:lpstr>47.1.3 Отчет потоки денежных с</vt:lpstr>
      <vt:lpstr>47.1.4 Отчет информация по дог</vt:lpstr>
      <vt:lpstr>47.1.6 Отчет минимальные суммы</vt:lpstr>
      <vt:lpstr>48.1</vt:lpstr>
      <vt:lpstr>48.2 Сопоставление теоретическ</vt:lpstr>
      <vt:lpstr>Таблица 48.4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Громова</cp:lastModifiedBy>
  <dcterms:modified xsi:type="dcterms:W3CDTF">2024-10-29T08:41:49Z</dcterms:modified>
</cp:coreProperties>
</file>